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8115"/>
  </bookViews>
  <sheets>
    <sheet name="გადასახდელები" sheetId="1" r:id="rId1"/>
    <sheet name="შტატები" sheetId="2" r:id="rId2"/>
    <sheet name="ღონისძიებები" sheetId="3" r:id="rId3"/>
    <sheet name="Sheet1" sheetId="4" r:id="rId4"/>
  </sheets>
  <calcPr calcId="144525"/>
</workbook>
</file>

<file path=xl/calcChain.xml><?xml version="1.0" encoding="utf-8"?>
<calcChain xmlns="http://schemas.openxmlformats.org/spreadsheetml/2006/main">
  <c r="L87" i="2" l="1"/>
  <c r="M87" i="2" s="1"/>
  <c r="L18" i="1"/>
  <c r="L19" i="1"/>
  <c r="L93" i="1"/>
  <c r="L92" i="1"/>
  <c r="N91" i="1"/>
  <c r="N89" i="1" s="1"/>
  <c r="M91" i="1"/>
  <c r="L91" i="1" s="1"/>
  <c r="L90" i="1"/>
  <c r="M89" i="1"/>
  <c r="L88" i="1"/>
  <c r="L87" i="1"/>
  <c r="N86" i="1"/>
  <c r="M86" i="1"/>
  <c r="L86" i="1" s="1"/>
  <c r="L85" i="1"/>
  <c r="L84" i="1"/>
  <c r="N83" i="1"/>
  <c r="M83" i="1"/>
  <c r="L83" i="1" s="1"/>
  <c r="L82" i="1"/>
  <c r="L81" i="1"/>
  <c r="N80" i="1"/>
  <c r="N79" i="1" s="1"/>
  <c r="M80" i="1"/>
  <c r="L80" i="1" s="1"/>
  <c r="L78" i="1"/>
  <c r="L77" i="1"/>
  <c r="N76" i="1"/>
  <c r="M76" i="1"/>
  <c r="L76" i="1"/>
  <c r="L75" i="1"/>
  <c r="L74" i="1"/>
  <c r="N73" i="1"/>
  <c r="M73" i="1"/>
  <c r="L73" i="1" s="1"/>
  <c r="L72" i="1"/>
  <c r="L71" i="1"/>
  <c r="N70" i="1"/>
  <c r="N69" i="1" s="1"/>
  <c r="M70" i="1"/>
  <c r="M69" i="1" s="1"/>
  <c r="L69" i="1" s="1"/>
  <c r="L68" i="1"/>
  <c r="L67" i="1"/>
  <c r="L66" i="1"/>
  <c r="L65" i="1"/>
  <c r="L64" i="1"/>
  <c r="L63" i="1"/>
  <c r="L62" i="1"/>
  <c r="N61" i="1"/>
  <c r="N60" i="1" s="1"/>
  <c r="M61" i="1"/>
  <c r="L61" i="1" s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N46" i="1"/>
  <c r="M46" i="1"/>
  <c r="L46" i="1" s="1"/>
  <c r="L45" i="1"/>
  <c r="L44" i="1"/>
  <c r="L43" i="1"/>
  <c r="L42" i="1"/>
  <c r="L41" i="1"/>
  <c r="L40" i="1"/>
  <c r="N39" i="1"/>
  <c r="M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N21" i="1"/>
  <c r="N16" i="1" s="1"/>
  <c r="M21" i="1"/>
  <c r="L21" i="1" s="1"/>
  <c r="L20" i="1"/>
  <c r="L17" i="1"/>
  <c r="L15" i="1"/>
  <c r="N14" i="1"/>
  <c r="N13" i="1" s="1"/>
  <c r="M14" i="1"/>
  <c r="M13" i="1" s="1"/>
  <c r="L9" i="1"/>
  <c r="L8" i="1"/>
  <c r="L5" i="1"/>
  <c r="F38" i="2"/>
  <c r="J38" i="2"/>
  <c r="C38" i="2"/>
  <c r="B38" i="2"/>
  <c r="L13" i="2"/>
  <c r="M13" i="2" s="1"/>
  <c r="L20" i="2"/>
  <c r="M20" i="2" s="1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J22" i="2"/>
  <c r="H55" i="2"/>
  <c r="I55" i="2" s="1"/>
  <c r="H54" i="2"/>
  <c r="I54" i="2" s="1"/>
  <c r="D54" i="2"/>
  <c r="E54" i="2" s="1"/>
  <c r="I53" i="2"/>
  <c r="D53" i="2"/>
  <c r="E53" i="2" s="1"/>
  <c r="H52" i="2"/>
  <c r="I52" i="2" s="1"/>
  <c r="D52" i="2"/>
  <c r="E52" i="2" s="1"/>
  <c r="H51" i="2"/>
  <c r="E51" i="2"/>
  <c r="H50" i="2"/>
  <c r="I50" i="2" s="1"/>
  <c r="D50" i="2"/>
  <c r="E50" i="2" s="1"/>
  <c r="H49" i="2"/>
  <c r="I49" i="2" s="1"/>
  <c r="D49" i="2"/>
  <c r="E49" i="2" s="1"/>
  <c r="J110" i="2"/>
  <c r="L108" i="2"/>
  <c r="M108" i="2" s="1"/>
  <c r="J191" i="2"/>
  <c r="L189" i="2"/>
  <c r="M189" i="2" s="1"/>
  <c r="L188" i="2"/>
  <c r="M188" i="2" s="1"/>
  <c r="L187" i="2"/>
  <c r="M187" i="2" s="1"/>
  <c r="L186" i="2"/>
  <c r="M186" i="2" s="1"/>
  <c r="L185" i="2"/>
  <c r="M185" i="2" s="1"/>
  <c r="L184" i="2"/>
  <c r="M184" i="2" s="1"/>
  <c r="L183" i="2"/>
  <c r="M183" i="2" s="1"/>
  <c r="L182" i="2"/>
  <c r="M182" i="2" s="1"/>
  <c r="L181" i="2"/>
  <c r="M181" i="2" s="1"/>
  <c r="L180" i="2"/>
  <c r="M180" i="2" s="1"/>
  <c r="L179" i="2"/>
  <c r="M179" i="2" s="1"/>
  <c r="L178" i="2"/>
  <c r="M178" i="2" s="1"/>
  <c r="L177" i="2"/>
  <c r="M177" i="2" s="1"/>
  <c r="L176" i="2"/>
  <c r="M176" i="2" s="1"/>
  <c r="L175" i="2"/>
  <c r="M175" i="2" s="1"/>
  <c r="L174" i="2"/>
  <c r="M174" i="2" s="1"/>
  <c r="L173" i="2"/>
  <c r="M173" i="2" s="1"/>
  <c r="L172" i="2"/>
  <c r="M172" i="2" s="1"/>
  <c r="L171" i="2"/>
  <c r="M171" i="2" s="1"/>
  <c r="L170" i="2"/>
  <c r="M170" i="2" s="1"/>
  <c r="L169" i="2"/>
  <c r="M169" i="2" s="1"/>
  <c r="L168" i="2"/>
  <c r="M168" i="2" s="1"/>
  <c r="L167" i="2"/>
  <c r="M167" i="2" s="1"/>
  <c r="L166" i="2"/>
  <c r="M166" i="2" s="1"/>
  <c r="L165" i="2"/>
  <c r="M165" i="2" s="1"/>
  <c r="L164" i="2"/>
  <c r="M164" i="2" s="1"/>
  <c r="L163" i="2"/>
  <c r="M163" i="2" s="1"/>
  <c r="L162" i="2"/>
  <c r="L157" i="2"/>
  <c r="M157" i="2" s="1"/>
  <c r="L156" i="2"/>
  <c r="M156" i="2" s="1"/>
  <c r="L155" i="2"/>
  <c r="M155" i="2" s="1"/>
  <c r="L154" i="2"/>
  <c r="M154" i="2" s="1"/>
  <c r="L153" i="2"/>
  <c r="M153" i="2" s="1"/>
  <c r="L152" i="2"/>
  <c r="M152" i="2" s="1"/>
  <c r="L151" i="2"/>
  <c r="M151" i="2" s="1"/>
  <c r="J159" i="2"/>
  <c r="L143" i="2"/>
  <c r="M143" i="2" s="1"/>
  <c r="L142" i="2"/>
  <c r="M142" i="2" s="1"/>
  <c r="L141" i="2"/>
  <c r="M141" i="2" s="1"/>
  <c r="L140" i="2"/>
  <c r="M140" i="2" s="1"/>
  <c r="L139" i="2"/>
  <c r="M139" i="2" s="1"/>
  <c r="L138" i="2"/>
  <c r="M138" i="2" s="1"/>
  <c r="L137" i="2"/>
  <c r="M137" i="2" s="1"/>
  <c r="L136" i="2"/>
  <c r="M136" i="2" s="1"/>
  <c r="L135" i="2"/>
  <c r="M135" i="2" s="1"/>
  <c r="J148" i="2"/>
  <c r="J132" i="2"/>
  <c r="L130" i="2"/>
  <c r="M130" i="2" s="1"/>
  <c r="L129" i="2"/>
  <c r="M129" i="2" s="1"/>
  <c r="L128" i="2"/>
  <c r="M128" i="2" s="1"/>
  <c r="L127" i="2"/>
  <c r="M127" i="2" s="1"/>
  <c r="L126" i="2"/>
  <c r="M126" i="2" s="1"/>
  <c r="L125" i="2"/>
  <c r="M125" i="2" s="1"/>
  <c r="L124" i="2"/>
  <c r="M124" i="2" s="1"/>
  <c r="L123" i="2"/>
  <c r="M123" i="2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L107" i="2"/>
  <c r="M107" i="2" s="1"/>
  <c r="L106" i="2"/>
  <c r="M106" i="2" s="1"/>
  <c r="L105" i="2"/>
  <c r="M105" i="2" s="1"/>
  <c r="L104" i="2"/>
  <c r="M104" i="2" s="1"/>
  <c r="L103" i="2"/>
  <c r="M103" i="2" s="1"/>
  <c r="L102" i="2"/>
  <c r="M102" i="2" s="1"/>
  <c r="L101" i="2"/>
  <c r="M101" i="2" s="1"/>
  <c r="L100" i="2"/>
  <c r="M100" i="2" s="1"/>
  <c r="L99" i="2"/>
  <c r="M99" i="2" s="1"/>
  <c r="L98" i="2"/>
  <c r="M98" i="2" s="1"/>
  <c r="L97" i="2"/>
  <c r="M97" i="2" s="1"/>
  <c r="L96" i="2"/>
  <c r="M96" i="2" s="1"/>
  <c r="L95" i="2"/>
  <c r="M95" i="2" s="1"/>
  <c r="L94" i="2"/>
  <c r="M94" i="2" s="1"/>
  <c r="L93" i="2"/>
  <c r="M93" i="2" s="1"/>
  <c r="L92" i="2"/>
  <c r="M92" i="2" s="1"/>
  <c r="L91" i="2"/>
  <c r="M91" i="2" s="1"/>
  <c r="L86" i="2"/>
  <c r="M86" i="2" s="1"/>
  <c r="L77" i="2"/>
  <c r="M77" i="2" s="1"/>
  <c r="L79" i="2"/>
  <c r="M79" i="2" s="1"/>
  <c r="L78" i="2"/>
  <c r="M78" i="2" s="1"/>
  <c r="L81" i="2"/>
  <c r="M81" i="2" s="1"/>
  <c r="L80" i="2"/>
  <c r="M80" i="2" s="1"/>
  <c r="L83" i="2"/>
  <c r="M83" i="2" s="1"/>
  <c r="L82" i="2"/>
  <c r="M82" i="2" s="1"/>
  <c r="L85" i="2"/>
  <c r="M85" i="2" s="1"/>
  <c r="L84" i="2"/>
  <c r="M84" i="2" s="1"/>
  <c r="J88" i="2"/>
  <c r="J74" i="2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35" i="2"/>
  <c r="M35" i="2" s="1"/>
  <c r="L34" i="2"/>
  <c r="M34" i="2" s="1"/>
  <c r="L33" i="2"/>
  <c r="M33" i="2" s="1"/>
  <c r="L32" i="2"/>
  <c r="M32" i="2" s="1"/>
  <c r="L31" i="2"/>
  <c r="M31" i="2" s="1"/>
  <c r="L30" i="2"/>
  <c r="L38" i="2" s="1"/>
  <c r="J28" i="2"/>
  <c r="L26" i="2"/>
  <c r="M26" i="2" s="1"/>
  <c r="L25" i="2"/>
  <c r="M25" i="2" s="1"/>
  <c r="L24" i="2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  <c r="I88" i="2"/>
  <c r="F88" i="2"/>
  <c r="B74" i="2"/>
  <c r="I18" i="1"/>
  <c r="I191" i="2"/>
  <c r="B191" i="2"/>
  <c r="F191" i="2"/>
  <c r="H189" i="2"/>
  <c r="I189" i="2" s="1"/>
  <c r="D189" i="2"/>
  <c r="E189" i="2" s="1"/>
  <c r="B159" i="2"/>
  <c r="D159" i="2"/>
  <c r="E159" i="2"/>
  <c r="F159" i="2"/>
  <c r="H159" i="2"/>
  <c r="I159" i="2"/>
  <c r="B148" i="2"/>
  <c r="D148" i="2"/>
  <c r="E148" i="2"/>
  <c r="F148" i="2"/>
  <c r="H148" i="2"/>
  <c r="I148" i="2"/>
  <c r="F132" i="2"/>
  <c r="H132" i="2"/>
  <c r="I132" i="2"/>
  <c r="B132" i="2"/>
  <c r="D132" i="2"/>
  <c r="E132" i="2"/>
  <c r="H91" i="2"/>
  <c r="I91" i="2" s="1"/>
  <c r="L70" i="1" l="1"/>
  <c r="M22" i="2"/>
  <c r="L89" i="1"/>
  <c r="M79" i="1"/>
  <c r="L79" i="1" s="1"/>
  <c r="L22" i="2"/>
  <c r="M16" i="1"/>
  <c r="L16" i="1" s="1"/>
  <c r="L39" i="1"/>
  <c r="N12" i="1"/>
  <c r="N10" i="1" s="1"/>
  <c r="L13" i="1"/>
  <c r="L14" i="1"/>
  <c r="M60" i="1"/>
  <c r="L60" i="1" s="1"/>
  <c r="L191" i="2"/>
  <c r="M88" i="2"/>
  <c r="L132" i="2"/>
  <c r="M159" i="2"/>
  <c r="M162" i="2"/>
  <c r="M191" i="2" s="1"/>
  <c r="M148" i="2"/>
  <c r="L159" i="2"/>
  <c r="M113" i="2"/>
  <c r="M132" i="2" s="1"/>
  <c r="L148" i="2"/>
  <c r="L88" i="2"/>
  <c r="M110" i="2"/>
  <c r="L110" i="2"/>
  <c r="L74" i="2"/>
  <c r="M74" i="2"/>
  <c r="L28" i="2"/>
  <c r="M28" i="2" s="1"/>
  <c r="M30" i="2"/>
  <c r="M38" i="2" s="1"/>
  <c r="M24" i="2"/>
  <c r="H68" i="2"/>
  <c r="I68" i="2" s="1"/>
  <c r="H66" i="2"/>
  <c r="I66" i="2" s="1"/>
  <c r="H43" i="2"/>
  <c r="I43" i="2" s="1"/>
  <c r="D43" i="2"/>
  <c r="E43" i="2" s="1"/>
  <c r="H71" i="2"/>
  <c r="I71" i="2" s="1"/>
  <c r="D69" i="2"/>
  <c r="E69" i="2" s="1"/>
  <c r="H70" i="2"/>
  <c r="I70" i="2" s="1"/>
  <c r="D68" i="2"/>
  <c r="E68" i="2" s="1"/>
  <c r="H69" i="2"/>
  <c r="I69" i="2" s="1"/>
  <c r="H42" i="2"/>
  <c r="I42" i="2" s="1"/>
  <c r="E66" i="2"/>
  <c r="E60" i="2"/>
  <c r="D61" i="2"/>
  <c r="E61" i="2" s="1"/>
  <c r="D64" i="2"/>
  <c r="E64" i="2" s="1"/>
  <c r="H7" i="2"/>
  <c r="H8" i="2"/>
  <c r="H9" i="2"/>
  <c r="H10" i="2"/>
  <c r="H11" i="2"/>
  <c r="H12" i="2"/>
  <c r="H4" i="2"/>
  <c r="D106" i="2"/>
  <c r="E106" i="2" s="1"/>
  <c r="D35" i="2"/>
  <c r="E35" i="2" s="1"/>
  <c r="D34" i="2"/>
  <c r="E34" i="2" s="1"/>
  <c r="D33" i="2"/>
  <c r="E33" i="2" s="1"/>
  <c r="D32" i="2"/>
  <c r="D31" i="2"/>
  <c r="E31" i="2" s="1"/>
  <c r="D30" i="2"/>
  <c r="E30" i="2" s="1"/>
  <c r="B28" i="2"/>
  <c r="D26" i="2"/>
  <c r="E26" i="2" s="1"/>
  <c r="D25" i="2"/>
  <c r="E25" i="2" s="1"/>
  <c r="D24" i="2"/>
  <c r="E24" i="2" s="1"/>
  <c r="M12" i="1" l="1"/>
  <c r="L12" i="1" s="1"/>
  <c r="E32" i="2"/>
  <c r="D38" i="2"/>
  <c r="E38" i="2" s="1"/>
  <c r="K618" i="2"/>
  <c r="L618" i="2" s="1"/>
  <c r="M618" i="2" s="1"/>
  <c r="D28" i="2"/>
  <c r="E28" i="2" s="1"/>
  <c r="D188" i="2"/>
  <c r="E188" i="2" s="1"/>
  <c r="D187" i="2"/>
  <c r="E187" i="2" s="1"/>
  <c r="H188" i="2"/>
  <c r="I188" i="2" s="1"/>
  <c r="D186" i="2"/>
  <c r="E186" i="2" s="1"/>
  <c r="H187" i="2"/>
  <c r="I187" i="2" s="1"/>
  <c r="D185" i="2"/>
  <c r="E185" i="2" s="1"/>
  <c r="H186" i="2"/>
  <c r="I186" i="2" s="1"/>
  <c r="D184" i="2"/>
  <c r="E184" i="2" s="1"/>
  <c r="H185" i="2"/>
  <c r="I185" i="2" s="1"/>
  <c r="D183" i="2"/>
  <c r="E183" i="2" s="1"/>
  <c r="H184" i="2"/>
  <c r="I184" i="2" s="1"/>
  <c r="D182" i="2"/>
  <c r="E182" i="2" s="1"/>
  <c r="H183" i="2"/>
  <c r="I183" i="2" s="1"/>
  <c r="D181" i="2"/>
  <c r="E181" i="2" s="1"/>
  <c r="H182" i="2"/>
  <c r="I182" i="2" s="1"/>
  <c r="D180" i="2"/>
  <c r="E180" i="2" s="1"/>
  <c r="H181" i="2"/>
  <c r="I181" i="2" s="1"/>
  <c r="D179" i="2"/>
  <c r="E179" i="2" s="1"/>
  <c r="H180" i="2"/>
  <c r="I180" i="2" s="1"/>
  <c r="D178" i="2"/>
  <c r="E178" i="2" s="1"/>
  <c r="H179" i="2"/>
  <c r="I179" i="2" s="1"/>
  <c r="D177" i="2"/>
  <c r="E177" i="2" s="1"/>
  <c r="H178" i="2"/>
  <c r="I178" i="2" s="1"/>
  <c r="D176" i="2"/>
  <c r="E176" i="2" s="1"/>
  <c r="H177" i="2"/>
  <c r="I177" i="2" s="1"/>
  <c r="D175" i="2"/>
  <c r="E175" i="2" s="1"/>
  <c r="H176" i="2"/>
  <c r="I176" i="2" s="1"/>
  <c r="D174" i="2"/>
  <c r="E174" i="2" s="1"/>
  <c r="H175" i="2"/>
  <c r="I175" i="2" s="1"/>
  <c r="D173" i="2"/>
  <c r="H174" i="2"/>
  <c r="I174" i="2" s="1"/>
  <c r="H173" i="2"/>
  <c r="H107" i="2"/>
  <c r="I107" i="2" s="1"/>
  <c r="D105" i="2"/>
  <c r="E105" i="2" s="1"/>
  <c r="H106" i="2"/>
  <c r="I106" i="2" s="1"/>
  <c r="D104" i="2"/>
  <c r="E104" i="2" s="1"/>
  <c r="H105" i="2"/>
  <c r="I105" i="2" s="1"/>
  <c r="D103" i="2"/>
  <c r="E103" i="2" s="1"/>
  <c r="H104" i="2"/>
  <c r="I104" i="2" s="1"/>
  <c r="D102" i="2"/>
  <c r="E102" i="2" s="1"/>
  <c r="H103" i="2"/>
  <c r="I103" i="2" s="1"/>
  <c r="D101" i="2"/>
  <c r="E101" i="2" s="1"/>
  <c r="H102" i="2"/>
  <c r="I102" i="2" s="1"/>
  <c r="D100" i="2"/>
  <c r="E100" i="2" s="1"/>
  <c r="H101" i="2"/>
  <c r="I101" i="2" s="1"/>
  <c r="D99" i="2"/>
  <c r="E99" i="2" s="1"/>
  <c r="H100" i="2"/>
  <c r="I100" i="2" s="1"/>
  <c r="D98" i="2"/>
  <c r="E98" i="2" s="1"/>
  <c r="H99" i="2"/>
  <c r="I99" i="2" s="1"/>
  <c r="D97" i="2"/>
  <c r="E97" i="2" s="1"/>
  <c r="H98" i="2"/>
  <c r="I98" i="2" s="1"/>
  <c r="D96" i="2"/>
  <c r="E96" i="2" s="1"/>
  <c r="H97" i="2"/>
  <c r="I97" i="2" s="1"/>
  <c r="D95" i="2"/>
  <c r="E95" i="2" s="1"/>
  <c r="H96" i="2"/>
  <c r="I96" i="2" s="1"/>
  <c r="D94" i="2"/>
  <c r="E94" i="2" s="1"/>
  <c r="H95" i="2"/>
  <c r="I95" i="2" s="1"/>
  <c r="D93" i="2"/>
  <c r="E93" i="2" s="1"/>
  <c r="H94" i="2"/>
  <c r="I94" i="2" s="1"/>
  <c r="D92" i="2"/>
  <c r="E92" i="2" s="1"/>
  <c r="H93" i="2"/>
  <c r="I93" i="2" s="1"/>
  <c r="D91" i="2"/>
  <c r="H92" i="2"/>
  <c r="D65" i="2"/>
  <c r="E65" i="2" s="1"/>
  <c r="D63" i="2"/>
  <c r="E63" i="2" s="1"/>
  <c r="D62" i="2"/>
  <c r="E62" i="2" s="1"/>
  <c r="H48" i="2"/>
  <c r="I48" i="2" s="1"/>
  <c r="D46" i="2"/>
  <c r="E46" i="2" s="1"/>
  <c r="H47" i="2"/>
  <c r="I47" i="2" s="1"/>
  <c r="D45" i="2"/>
  <c r="E45" i="2" s="1"/>
  <c r="H46" i="2"/>
  <c r="I46" i="2" s="1"/>
  <c r="H45" i="2"/>
  <c r="I45" i="2" s="1"/>
  <c r="D44" i="2"/>
  <c r="E44" i="2" s="1"/>
  <c r="H44" i="2"/>
  <c r="I44" i="2" s="1"/>
  <c r="H41" i="2"/>
  <c r="D41" i="2"/>
  <c r="H35" i="2"/>
  <c r="I35" i="2" s="1"/>
  <c r="H34" i="2"/>
  <c r="I34" i="2" s="1"/>
  <c r="H33" i="2"/>
  <c r="I33" i="2" s="1"/>
  <c r="H32" i="2"/>
  <c r="H31" i="2"/>
  <c r="I31" i="2" s="1"/>
  <c r="H30" i="2"/>
  <c r="F28" i="2"/>
  <c r="H26" i="2"/>
  <c r="I26" i="2" s="1"/>
  <c r="H25" i="2"/>
  <c r="H24" i="2"/>
  <c r="I24" i="2" s="1"/>
  <c r="F22" i="2"/>
  <c r="I12" i="2"/>
  <c r="I11" i="2"/>
  <c r="I10" i="2"/>
  <c r="I9" i="2"/>
  <c r="I8" i="2"/>
  <c r="I7" i="2"/>
  <c r="H6" i="2"/>
  <c r="I6" i="2" s="1"/>
  <c r="I4" i="2"/>
  <c r="I30" i="1"/>
  <c r="I30" i="2" l="1"/>
  <c r="H38" i="2"/>
  <c r="L6" i="1"/>
  <c r="L10" i="1"/>
  <c r="I32" i="2"/>
  <c r="E173" i="2"/>
  <c r="E191" i="2" s="1"/>
  <c r="D191" i="2"/>
  <c r="I173" i="2"/>
  <c r="H110" i="2"/>
  <c r="E91" i="2"/>
  <c r="D110" i="2"/>
  <c r="E41" i="2"/>
  <c r="E74" i="2" s="1"/>
  <c r="I92" i="2"/>
  <c r="I110" i="2" s="1"/>
  <c r="I41" i="2"/>
  <c r="H22" i="2"/>
  <c r="E107" i="2"/>
  <c r="H28" i="2"/>
  <c r="I28" i="2" s="1"/>
  <c r="I22" i="2"/>
  <c r="I25" i="2"/>
  <c r="L94" i="1"/>
  <c r="I93" i="1"/>
  <c r="I92" i="1"/>
  <c r="K91" i="1"/>
  <c r="K89" i="1" s="1"/>
  <c r="J91" i="1"/>
  <c r="J89" i="1" s="1"/>
  <c r="I90" i="1"/>
  <c r="I88" i="1"/>
  <c r="I87" i="1"/>
  <c r="K86" i="1"/>
  <c r="J86" i="1"/>
  <c r="I85" i="1"/>
  <c r="I84" i="1"/>
  <c r="K83" i="1"/>
  <c r="J83" i="1"/>
  <c r="I82" i="1"/>
  <c r="I81" i="1"/>
  <c r="K80" i="1"/>
  <c r="K79" i="1" s="1"/>
  <c r="J80" i="1"/>
  <c r="I78" i="1"/>
  <c r="I77" i="1"/>
  <c r="K76" i="1"/>
  <c r="J76" i="1"/>
  <c r="I75" i="1"/>
  <c r="I74" i="1"/>
  <c r="K73" i="1"/>
  <c r="J73" i="1"/>
  <c r="I72" i="1"/>
  <c r="I71" i="1"/>
  <c r="K70" i="1"/>
  <c r="J70" i="1"/>
  <c r="J69" i="1" s="1"/>
  <c r="I68" i="1"/>
  <c r="I67" i="1"/>
  <c r="I66" i="1"/>
  <c r="I65" i="1"/>
  <c r="I64" i="1"/>
  <c r="I63" i="1"/>
  <c r="I62" i="1"/>
  <c r="K61" i="1"/>
  <c r="K60" i="1" s="1"/>
  <c r="J61" i="1"/>
  <c r="J60" i="1" s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K46" i="1"/>
  <c r="J46" i="1"/>
  <c r="I45" i="1"/>
  <c r="I44" i="1"/>
  <c r="I43" i="1"/>
  <c r="I42" i="1"/>
  <c r="I41" i="1"/>
  <c r="I40" i="1"/>
  <c r="K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K21" i="1"/>
  <c r="J21" i="1"/>
  <c r="I20" i="1"/>
  <c r="I19" i="1"/>
  <c r="I17" i="1"/>
  <c r="I15" i="1"/>
  <c r="K14" i="1"/>
  <c r="K13" i="1" s="1"/>
  <c r="J14" i="1"/>
  <c r="J13" i="1" s="1"/>
  <c r="I9" i="1"/>
  <c r="I8" i="1"/>
  <c r="I5" i="1"/>
  <c r="I94" i="1"/>
  <c r="F93" i="1"/>
  <c r="F92" i="1"/>
  <c r="H91" i="1"/>
  <c r="H89" i="1" s="1"/>
  <c r="G91" i="1"/>
  <c r="F90" i="1"/>
  <c r="F88" i="1"/>
  <c r="F87" i="1"/>
  <c r="H86" i="1"/>
  <c r="G86" i="1"/>
  <c r="F85" i="1"/>
  <c r="F84" i="1"/>
  <c r="H83" i="1"/>
  <c r="G83" i="1"/>
  <c r="F83" i="1" s="1"/>
  <c r="F82" i="1"/>
  <c r="F81" i="1"/>
  <c r="H80" i="1"/>
  <c r="H79" i="1" s="1"/>
  <c r="G80" i="1"/>
  <c r="F80" i="1" s="1"/>
  <c r="F78" i="1"/>
  <c r="F77" i="1"/>
  <c r="H76" i="1"/>
  <c r="G76" i="1"/>
  <c r="F75" i="1"/>
  <c r="F74" i="1"/>
  <c r="H73" i="1"/>
  <c r="G73" i="1"/>
  <c r="F73" i="1" s="1"/>
  <c r="F72" i="1"/>
  <c r="F71" i="1"/>
  <c r="H70" i="1"/>
  <c r="G70" i="1"/>
  <c r="G69" i="1" s="1"/>
  <c r="F68" i="1"/>
  <c r="F67" i="1"/>
  <c r="F66" i="1"/>
  <c r="F65" i="1"/>
  <c r="F64" i="1"/>
  <c r="F63" i="1"/>
  <c r="F62" i="1"/>
  <c r="H61" i="1"/>
  <c r="H60" i="1" s="1"/>
  <c r="G61" i="1"/>
  <c r="G60" i="1" s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H46" i="1"/>
  <c r="G46" i="1"/>
  <c r="F45" i="1"/>
  <c r="F44" i="1"/>
  <c r="F43" i="1"/>
  <c r="F42" i="1"/>
  <c r="F41" i="1"/>
  <c r="F40" i="1"/>
  <c r="H39" i="1"/>
  <c r="G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H21" i="1"/>
  <c r="G21" i="1"/>
  <c r="F20" i="1"/>
  <c r="F19" i="1"/>
  <c r="G18" i="1"/>
  <c r="F17" i="1"/>
  <c r="F15" i="1"/>
  <c r="H14" i="1"/>
  <c r="H13" i="1" s="1"/>
  <c r="G14" i="1"/>
  <c r="G13" i="1" s="1"/>
  <c r="F9" i="1"/>
  <c r="F8" i="1"/>
  <c r="F7" i="1"/>
  <c r="F6" i="1"/>
  <c r="F5" i="1"/>
  <c r="I38" i="2" l="1"/>
  <c r="K16" i="1"/>
  <c r="I16" i="1" s="1"/>
  <c r="E110" i="2"/>
  <c r="I76" i="1"/>
  <c r="I80" i="1"/>
  <c r="I73" i="1"/>
  <c r="I83" i="1"/>
  <c r="F76" i="1"/>
  <c r="K12" i="1"/>
  <c r="K10" i="1" s="1"/>
  <c r="I21" i="1"/>
  <c r="I46" i="1"/>
  <c r="F46" i="1"/>
  <c r="F21" i="1"/>
  <c r="F18" i="1"/>
  <c r="F86" i="1"/>
  <c r="I86" i="1"/>
  <c r="F89" i="1"/>
  <c r="I89" i="1"/>
  <c r="H16" i="1"/>
  <c r="H12" i="1" s="1"/>
  <c r="H10" i="1" s="1"/>
  <c r="F70" i="1"/>
  <c r="G79" i="1"/>
  <c r="F79" i="1" s="1"/>
  <c r="I70" i="1"/>
  <c r="J79" i="1"/>
  <c r="I79" i="1" s="1"/>
  <c r="F39" i="1"/>
  <c r="F60" i="1"/>
  <c r="F91" i="1"/>
  <c r="I39" i="1"/>
  <c r="I60" i="1"/>
  <c r="I91" i="1"/>
  <c r="I14" i="1"/>
  <c r="I13" i="1"/>
  <c r="I61" i="1"/>
  <c r="K69" i="1"/>
  <c r="I69" i="1" s="1"/>
  <c r="F14" i="1"/>
  <c r="F13" i="1"/>
  <c r="G16" i="1"/>
  <c r="F61" i="1"/>
  <c r="H69" i="1"/>
  <c r="F69" i="1" s="1"/>
  <c r="F16" i="1" l="1"/>
  <c r="J12" i="1"/>
  <c r="G12" i="1"/>
  <c r="I12" i="1" l="1"/>
  <c r="F12" i="1"/>
  <c r="G10" i="1"/>
  <c r="I10" i="1" l="1"/>
  <c r="I6" i="1"/>
  <c r="F94" i="1" l="1"/>
</calcChain>
</file>

<file path=xl/sharedStrings.xml><?xml version="1.0" encoding="utf-8"?>
<sst xmlns="http://schemas.openxmlformats.org/spreadsheetml/2006/main" count="407" uniqueCount="293">
  <si>
    <t>სულ</t>
  </si>
  <si>
    <t>მათ შორის</t>
  </si>
  <si>
    <t>საკუთარი შემოსავლები</t>
  </si>
  <si>
    <t>მომუშავეთა რიცხოვნობა</t>
  </si>
  <si>
    <t>ხარჯები</t>
  </si>
  <si>
    <t>შრომის ანაზღაურება</t>
  </si>
  <si>
    <t>ხელფასი</t>
  </si>
  <si>
    <t>ხელფასები ფულადი ფორმით</t>
  </si>
  <si>
    <t>საქონელი და მომსახურება</t>
  </si>
  <si>
    <t>შტატგარეშე მომუშავეთა ანაზღაურება</t>
  </si>
  <si>
    <t>მივლინებები</t>
  </si>
  <si>
    <t>მივლინება ქვეყნის შიგნით</t>
  </si>
  <si>
    <t>მივლინება ქვეყნის გარეთ</t>
  </si>
  <si>
    <t>ოფისის ხარჯები</t>
  </si>
  <si>
    <t>საკანცელარიო, საწერ-სახაზავი ქაღალდის, საბუღალტრო ბლანკების, ბიულეტინების, საკანცელარიო წიგნების და სხვა ანალოგიური მასალების შეძენა</t>
  </si>
  <si>
    <t>ნორმატიული აქტების, საცნობარო და სპეციალური ლიტერატურის,  ჟურნალ-გაზეთის შეძენა და ყველა სახის საგამომცემლო-სასტამბო (არაძირითადი საქმიანობის) ხარჯები</t>
  </si>
  <si>
    <t>მცირეფასიანი საოფისე ტექტნიკის შეძენა და დამონტაჟების ხარჯი</t>
  </si>
  <si>
    <t>საოფისე ინვენტარის შეძენა და დამონტაჟების ხარჯი</t>
  </si>
  <si>
    <t xml:space="preserve">შენობა-ნაგებობის და მათი მიმდებარე ტერიტორიის მიმდინარე რემონტის ხარჯი </t>
  </si>
  <si>
    <t xml:space="preserve">კავშირგაბმულობის ხარჯი </t>
  </si>
  <si>
    <t xml:space="preserve">საფოსტო მომსახურების ხარჯი </t>
  </si>
  <si>
    <t xml:space="preserve">კომუნალური ხარჯი </t>
  </si>
  <si>
    <t xml:space="preserve">ოფისის ხარჯი რომელიც არ არის კლასიფიცირებული </t>
  </si>
  <si>
    <t xml:space="preserve">წარმომადგენლობითი ხარჯები </t>
  </si>
  <si>
    <t xml:space="preserve">რბილი ინვენტარის,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</si>
  <si>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</si>
  <si>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 xml:space="preserve">საწვავ/საპოხი მასალების შეძენის ხარჯი </t>
  </si>
  <si>
    <t xml:space="preserve">მიმდინარე რემონტის ხარჯი </t>
  </si>
  <si>
    <t>ექსპლუატაციის, მოვლა-შენახვის და სათადარიგო ნაწილების შეძენის ხარჯი</t>
  </si>
  <si>
    <t xml:space="preserve">ტრანსპორტის დაქირავების (გადაზიდვა-გადაყვანის) ხარჯი </t>
  </si>
  <si>
    <t xml:space="preserve">ტრანსპორტის, ტექნიკისა და იარაღის ექსპლოატაციის და მოვლა-შენახვის არაკლასიფიცირებული ხარჯები </t>
  </si>
  <si>
    <t>სხვა დანარჩენი საქონელი და მომსახურება</t>
  </si>
  <si>
    <t xml:space="preserve">ბანკის მომსახურების ხარჯი </t>
  </si>
  <si>
    <t xml:space="preserve">ექსპერტიზის და შემოწმების ხარჯი </t>
  </si>
  <si>
    <t xml:space="preserve">კადრების მომზადება-გადამზადებასთან, კვალიფიკაციის ამაღლებასა და სტაჟირებასთან დაკავშირებული ხარჯი </t>
  </si>
  <si>
    <t xml:space="preserve">საკონსულტაციო, სანოტარო, თარჯიმნის და თარგმნის მომსახურების ხარჯი </t>
  </si>
  <si>
    <t xml:space="preserve">აუდიტორული მომსახურების ხარჯი </t>
  </si>
  <si>
    <t xml:space="preserve">საარქივო მომსახურების ხარჯი </t>
  </si>
  <si>
    <t xml:space="preserve">შენობა-ნაგებობის დაცვის ხარჯი </t>
  </si>
  <si>
    <t xml:space="preserve">სხვა დანარჩენ საქონელსა და მომსახურებაზე გაწეული დანარჩენი ხარჯი </t>
  </si>
  <si>
    <t>სუბსიდიები</t>
  </si>
  <si>
    <t>გრანტები</t>
  </si>
  <si>
    <t xml:space="preserve">გრანტები სხვა დონის სახელმწიფო ერთეულებს </t>
  </si>
  <si>
    <t>კაპიტალური</t>
  </si>
  <si>
    <t>სოციალური უზრუნველყოფა</t>
  </si>
  <si>
    <t xml:space="preserve">სოციალური დახმარება </t>
  </si>
  <si>
    <t xml:space="preserve">ფულადი ფორმით </t>
  </si>
  <si>
    <t xml:space="preserve">სასაქონლო ფორმით </t>
  </si>
  <si>
    <t xml:space="preserve">დამქირავებლის მიერ გაწეული სოციალური დახმარება </t>
  </si>
  <si>
    <t>სხვა ხარჯები</t>
  </si>
  <si>
    <t xml:space="preserve">სხვადასხვა ხარჯები </t>
  </si>
  <si>
    <t xml:space="preserve">სხვადასხვა მიმდინარე ხარჯები </t>
  </si>
  <si>
    <t>არაფინანსური აქტივების ზრდა</t>
  </si>
  <si>
    <t xml:space="preserve">არაწარმოებული აქტივები  </t>
  </si>
  <si>
    <t xml:space="preserve">მიწა </t>
  </si>
  <si>
    <t xml:space="preserve">ვალდებულებების კლება </t>
  </si>
  <si>
    <t xml:space="preserve">საშინაო </t>
  </si>
  <si>
    <t xml:space="preserve">სხვა კრედიტორული დავალიანებები </t>
  </si>
  <si>
    <t>კომპიუტერული პროგრამების შეძენის და განახლების ხარჯი</t>
  </si>
  <si>
    <t>ოფისისათვის სანიტარული საგნებისა და საჭირო მასალების შეძენის ხარჯი</t>
  </si>
  <si>
    <t xml:space="preserve">    რეცხვის, ქიმწმენდის და სანიტარული საგნების შეძენის  ხარჯი </t>
  </si>
  <si>
    <t xml:space="preserve"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 </t>
  </si>
  <si>
    <t xml:space="preserve">კვების ხარჯები </t>
  </si>
  <si>
    <t xml:space="preserve">სამედიცინო ხარჯები </t>
  </si>
  <si>
    <t xml:space="preserve">მცირეფასიანი ინსტრუმენტებისა და ხელსაწყოების შეძენა შენახვის ხარჯი </t>
  </si>
  <si>
    <t xml:space="preserve">რეკლამის ხარჯი </t>
  </si>
  <si>
    <t xml:space="preserve">სესიების, კონფერენციების, ყრილობების, სემინარების და სხვა სამუშაო შეხვედრების ორგანიზების ხარჯი </t>
  </si>
  <si>
    <t xml:space="preserve">ბინის ქირა </t>
  </si>
  <si>
    <t>კულტურული, სპორტული, საგანმანათლებლო, საგამოფენო ღონისძიებების და მაუწყებლობის ხარჯები</t>
  </si>
  <si>
    <t>ძირითადი კაპიტალის მომსახურება</t>
  </si>
  <si>
    <t>პროცენტი</t>
  </si>
  <si>
    <t xml:space="preserve">საგარეო ვალდებულებებზე </t>
  </si>
  <si>
    <t xml:space="preserve">ორმხრივ კრედიტორებზე </t>
  </si>
  <si>
    <t xml:space="preserve">მრავალმხრივ კრედიტორებზე </t>
  </si>
  <si>
    <t xml:space="preserve">კომერციულ ორგანიზაციებზე </t>
  </si>
  <si>
    <t xml:space="preserve">სხვა საგარეო ვალდებულებებზე </t>
  </si>
  <si>
    <t xml:space="preserve">საშინაო ერთეულებზე გარდა სახელმწიფო ერთეულებისა </t>
  </si>
  <si>
    <t xml:space="preserve">სახელმწიფო ერთეულებიდან აღებულ საშინაო ვალდებულებებზე </t>
  </si>
  <si>
    <t xml:space="preserve">გრანტები უცხო სახელმწიფოთა მთავრობებს </t>
  </si>
  <si>
    <t xml:space="preserve">მიმდინარე </t>
  </si>
  <si>
    <t xml:space="preserve">გრანტები საერთაშორისო ორგანიზაციებს </t>
  </si>
  <si>
    <t xml:space="preserve">სოციალური დაზღვევა </t>
  </si>
  <si>
    <t xml:space="preserve">ქონებასთან დაკავშირებული ხარჯები, გარდა პროცენტისა </t>
  </si>
  <si>
    <t>სხვადასხვა კაპიტალური ხარჯები</t>
  </si>
  <si>
    <t xml:space="preserve">მატერიალური მარაგები </t>
  </si>
  <si>
    <t xml:space="preserve">სტრატეგიული მარაგები </t>
  </si>
  <si>
    <t xml:space="preserve">სხვა მატერიალური მარაგები </t>
  </si>
  <si>
    <t xml:space="preserve">ნედლეული და მასალები </t>
  </si>
  <si>
    <t xml:space="preserve">დაუმთავრებელი წარმოება </t>
  </si>
  <si>
    <t xml:space="preserve">მზა პროდუქცია </t>
  </si>
  <si>
    <t xml:space="preserve">შემდგომი რეალიზაციისათვის შეძენილი საქონელი </t>
  </si>
  <si>
    <t xml:space="preserve">ფასეულობები </t>
  </si>
  <si>
    <t xml:space="preserve">წიაღისეული </t>
  </si>
  <si>
    <t xml:space="preserve">სხვა ბუნებრივი აქტივები </t>
  </si>
  <si>
    <t xml:space="preserve">რადიოსიხშირული სპექტრით სარგებლობის ლიცენზია </t>
  </si>
  <si>
    <t xml:space="preserve">სხვა დანარჩენი ბუნებრივი აქტივები </t>
  </si>
  <si>
    <t xml:space="preserve">არაწარმოებული არამატერიალური აქტივები </t>
  </si>
  <si>
    <t xml:space="preserve">ფინანსური აქტივების ზრდა </t>
  </si>
  <si>
    <t xml:space="preserve">სესხები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</si>
  <si>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</si>
  <si>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</si>
  <si>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 xml:space="preserve">საგარეო </t>
  </si>
  <si>
    <t xml:space="preserve">მონეტარული ოქრო და ნასესხობის სპეციალური უფლება </t>
  </si>
  <si>
    <t xml:space="preserve">ვალუტა და დეპოზიტები  </t>
  </si>
  <si>
    <t>ფასიანი ქაღალდები, გარდა აქციებისა</t>
  </si>
  <si>
    <t xml:space="preserve">აქციები და სხვა კაპიტალი (მხოლოდ სახელმწიფო საწარმოები და ორგანიზაციები) </t>
  </si>
  <si>
    <t xml:space="preserve">დაზღვევის ტექნიკური რეზერვები </t>
  </si>
  <si>
    <t>ადგილობრივი ბიუჯეტის ფონდებიდან გამოყოფილი ტრანსფერები</t>
  </si>
  <si>
    <t>გადასახდელები</t>
  </si>
  <si>
    <t>სხვადასხა დონორი ორგანიზაციებიდან მიღებული გრანტები</t>
  </si>
  <si>
    <t>სახაზინო კოდი</t>
  </si>
  <si>
    <t>შემოსულობები სულ</t>
  </si>
  <si>
    <t>ადგილობრივი ბიუჯეტიდან მისაღები სახსრები (სუბსიდია)</t>
  </si>
  <si>
    <t>სხვა შემოსავლები (საკუთარი შემოსავლები)</t>
  </si>
  <si>
    <t>საკუთარი შემოსავლების ნაშთის ცვლილება</t>
  </si>
  <si>
    <t xml:space="preserve"> </t>
  </si>
  <si>
    <t>საშტატო რიცხოვნობა</t>
  </si>
  <si>
    <t>თანამდებობრივი სარგო</t>
  </si>
  <si>
    <t>ხელფასის ფონდი</t>
  </si>
  <si>
    <t>ერთი თვის</t>
  </si>
  <si>
    <t>წლიური</t>
  </si>
  <si>
    <t>დირექტორი</t>
  </si>
  <si>
    <t>პირველი მოადგილე</t>
  </si>
  <si>
    <t>მოადგილე</t>
  </si>
  <si>
    <t>ადმინისტრაციის უფროსი</t>
  </si>
  <si>
    <t>ადმინისტრაციის უფროსის მოადგილე</t>
  </si>
  <si>
    <t>საქმის მწარმოებელი</t>
  </si>
  <si>
    <t>საზოგადოებასთან ურთიიერთობის სპეციალის.</t>
  </si>
  <si>
    <t>კომენდატი</t>
  </si>
  <si>
    <t>შესყიდვების სპეციალისტი</t>
  </si>
  <si>
    <r>
      <t xml:space="preserve">               </t>
    </r>
    <r>
      <rPr>
        <b/>
        <sz val="10"/>
        <color theme="1"/>
        <rFont val="Sylfaen"/>
        <family val="1"/>
      </rPr>
      <t xml:space="preserve"> ბუღალტერი</t>
    </r>
    <r>
      <rPr>
        <b/>
        <sz val="10"/>
        <color theme="1"/>
        <rFont val="Sylfaen"/>
        <family val="1"/>
        <charset val="204"/>
      </rPr>
      <t>ა</t>
    </r>
  </si>
  <si>
    <t>მთავარი ბუღალტერი</t>
  </si>
  <si>
    <t>სამსახურის უფროსი</t>
  </si>
  <si>
    <t>დამლაგებელი</t>
  </si>
  <si>
    <t>დარაჯი</t>
  </si>
  <si>
    <t>მთავარი   სპეციალისტი</t>
  </si>
  <si>
    <t>სპეციალისტი</t>
  </si>
  <si>
    <t>რეჟისორი   (სახალხო თეატრის)</t>
  </si>
  <si>
    <t>რეჟისორი   (მოსწავლეთა თეატრის)</t>
  </si>
  <si>
    <t>მხატვარ  დეკორატორი</t>
  </si>
  <si>
    <t>მომღერალი</t>
  </si>
  <si>
    <t xml:space="preserve">მსახიობი  </t>
  </si>
  <si>
    <t>გარდერობის  გამგე</t>
  </si>
  <si>
    <t>გამნათებელი</t>
  </si>
  <si>
    <t>მუსიკალური  გამფორმებელი</t>
  </si>
  <si>
    <t>ანსამბლ  იავნანას  ხელმძღვანელი</t>
  </si>
  <si>
    <t>მომღერალი  მსახიობი</t>
  </si>
  <si>
    <t>დიზაინერი</t>
  </si>
  <si>
    <t>ხმის  ოპერატორი</t>
  </si>
  <si>
    <t>სცენის მუშა</t>
  </si>
  <si>
    <t>საბიბლიოთეკო  სამსახური</t>
  </si>
  <si>
    <t xml:space="preserve"> სამსახურის უფროსი</t>
  </si>
  <si>
    <t>ბიბლიოთეკის  ხელმძღვანელი</t>
  </si>
  <si>
    <t>ფონდების განყოფილების გამგე</t>
  </si>
  <si>
    <t>ბიბლიოგრაფი</t>
  </si>
  <si>
    <t>უფროსი ბიბლიოთეკარი</t>
  </si>
  <si>
    <t>უფროსი  ბიბლიოთეკარი</t>
  </si>
  <si>
    <t>მკითხველთა  განყოფილების  გამგე</t>
  </si>
  <si>
    <t>ბიბლიოთეკარი</t>
  </si>
  <si>
    <t>საბავშო  ბიბლიოთეკის  გამგე</t>
  </si>
  <si>
    <t>საბავშო ბიბლიოთეკარი უფროსი სპეციალისტი</t>
  </si>
  <si>
    <t>საბავშო  ინპორმაციის სეციალისტი ბიბლიოთეკარი</t>
  </si>
  <si>
    <t xml:space="preserve">  საბავშო. ბიბლიოთეკის  ბიბლიოთეკარი</t>
  </si>
  <si>
    <t>საბავშვო  ბიბლიოთეკის  ბიბლიოთეკარი</t>
  </si>
  <si>
    <t>ლიტერატურული კლუბის  კოორდინატორი</t>
  </si>
  <si>
    <t>ანსაბლი  საგალობელი</t>
  </si>
  <si>
    <t>ანსაბლის  ხელმძღვანელი</t>
  </si>
  <si>
    <t xml:space="preserve">მომღერალი </t>
  </si>
  <si>
    <t xml:space="preserve">       საესტრადო მუსიკალური ჯგუფი</t>
  </si>
  <si>
    <t>ჯგუფის                   ხელმძღვანელი</t>
  </si>
  <si>
    <t>მუსიკალური        ხელმძღვანელი</t>
  </si>
  <si>
    <t>მუსიკალური        გამფორმებელი</t>
  </si>
  <si>
    <t>ანსამბლ  ბერმუხას  ხელმძღვანელი</t>
  </si>
  <si>
    <t>სოფლის კლუბები</t>
  </si>
  <si>
    <t xml:space="preserve">          სოფლის ბიბლიოთეკები</t>
  </si>
  <si>
    <t>სადმელის                 ბიბლიოთეკარი</t>
  </si>
  <si>
    <t xml:space="preserve">   მეორე ტოლის     ბიბლიოთეკარი</t>
  </si>
  <si>
    <t>პირველი ტოლის    ბიბლიოთეკარი</t>
  </si>
  <si>
    <t>სულ ჯამი:</t>
  </si>
  <si>
    <t>დირექტორი:</t>
  </si>
  <si>
    <r>
      <t xml:space="preserve">ა.ა.ი.პ.ამბროლაურის კულტურის ცენტრი                          </t>
    </r>
    <r>
      <rPr>
        <b/>
        <sz val="8"/>
        <color theme="1"/>
        <rFont val="Body Font"/>
      </rPr>
      <t>(საინფორმაციო ბარათი)</t>
    </r>
  </si>
  <si>
    <t>##</t>
  </si>
  <si>
    <t xml:space="preserve">ღონისძიებების დასახელება </t>
  </si>
  <si>
    <t>ღონისძიების ჩატარების დრო</t>
  </si>
  <si>
    <t>თანხა, ლარი</t>
  </si>
  <si>
    <t>ახალი მიუზიკლი ანსამბლების</t>
  </si>
  <si>
    <t>ანს ,,იავნანას" სოლო კონცერტი</t>
  </si>
  <si>
    <t>სპექტაკლი (ახალის  დადგმა)</t>
  </si>
  <si>
    <t>სპექტაკლი  (მოსწავლეთა თეატრი)</t>
  </si>
  <si>
    <t>სპექტაკლის  გასტროლი  (რეგიონებში)</t>
  </si>
  <si>
    <t>მოსწავლეთა თეატრის გასტროლი  ფესტივალზე</t>
  </si>
  <si>
    <t>თოჯინების თეატრის გასტროლი</t>
  </si>
  <si>
    <t xml:space="preserve"> 9 მაისის  ადგილობრივი ღონისძიება </t>
  </si>
  <si>
    <t>26 მაისის  ადგილობრივი ღონისძიება</t>
  </si>
  <si>
    <t>ანს. ,,საგალობელი" სოლო კონცერტი</t>
  </si>
  <si>
    <t>ფესტივალი თეატრალური გასტროლი</t>
  </si>
  <si>
    <t>ანს,,იავნანა" და საგალობელი" ფესტივალზე</t>
  </si>
  <si>
    <t>თეატრის გასტროლი რეგიონში</t>
  </si>
  <si>
    <t>პროექტი ,,პიროვნებები,რომელთაც უნდა ვიცნობდეთ.დ.სარაჯიშვილი,ნ.რამიშვილი,ჟ.შარტავა</t>
  </si>
  <si>
    <t>შეხვედრა ქალაქის დამსახურებულ მედიცინის მუშაკებთან</t>
  </si>
  <si>
    <t>საბიბლიოთეკო კვირეული</t>
  </si>
  <si>
    <t>,,ზაფხულის საღამო."</t>
  </si>
  <si>
    <t>მნიშვნელოვან თარიღებთან დაკავშირებული ღონისძიებები.</t>
  </si>
  <si>
    <t>ისტორიანი – დავით აღმაშენებელი</t>
  </si>
  <si>
    <t>,,დედის დღე და 8 მარტი"</t>
  </si>
  <si>
    <t>1 ივნისი ბავშვთა დაცვის საერთაშორისო დღე.</t>
  </si>
  <si>
    <t>,,ეს პოეზია, პოეზია თანაც ქართული"</t>
  </si>
  <si>
    <t>ცოდნის დღესასწაული.</t>
  </si>
  <si>
    <t>თემატური კონფერენცია - ახალი ხედვა</t>
  </si>
  <si>
    <t>თოვლის ფესტივალი</t>
  </si>
  <si>
    <t>დედის დღისადმი მიძღვნილი კონცერტი</t>
  </si>
  <si>
    <t>დამოუკიდებლობის დღისადმი მიძღვნილი კონცერტი</t>
  </si>
  <si>
    <t>ფესტივალი ,,არტ გენი"</t>
  </si>
  <si>
    <t>ქორეოგრაფი/თეატრის და ანსამ/</t>
  </si>
  <si>
    <t xml:space="preserve"> მომღერალ  მსახიობი</t>
  </si>
  <si>
    <t>ლიტერატურული კლუბის  ხელმ.</t>
  </si>
  <si>
    <t>2022 წელი</t>
  </si>
  <si>
    <t>2023 წელი</t>
  </si>
  <si>
    <t>კულტურული  მემეკვ. დაცვის  სამ.</t>
  </si>
  <si>
    <t>ანს ,,იავნანა" და ,,საგალობელი" ფესტივალზე</t>
  </si>
  <si>
    <t xml:space="preserve">სპექტაკლი თოჯინების თეატრი </t>
  </si>
  <si>
    <t>ა(ა)ი.პ. კულტურის ცენტრი</t>
  </si>
  <si>
    <t>ჩორჯოს               კლუბის       გამგე</t>
  </si>
  <si>
    <t>ჭრებალოს          კლუბის      გამგე</t>
  </si>
  <si>
    <t>ხოტევის              კლუბის      გამგე</t>
  </si>
  <si>
    <t>ხიდიკრის            კლუბის      გამგე</t>
  </si>
  <si>
    <t>ლიხეთის             კლუბის     გამგე</t>
  </si>
  <si>
    <t>ურავის                კლუბის      გამგე</t>
  </si>
  <si>
    <t>ბოსტანის                  ბიბლიოთეკარი</t>
  </si>
  <si>
    <t>ხიდიკრის                 ბიბლიოთეკარი</t>
  </si>
  <si>
    <t>ხოტევის                    ბიბლიოთეკარი</t>
  </si>
  <si>
    <t>ნიკორწმინდის        ბიბლიოთეკარი</t>
  </si>
  <si>
    <t>ქვიშარის                  ბიბლიოთეკარი</t>
  </si>
  <si>
    <t>ჭრებალოს               ბიბლიოთეკარი</t>
  </si>
  <si>
    <t>ხვანჭკარის              ბიბლიოთეკარი</t>
  </si>
  <si>
    <t xml:space="preserve"> ჯვარისის                 ბიბლიოთეკარი</t>
  </si>
  <si>
    <t>პ.ონის                       ბიბლიოთეკარი</t>
  </si>
  <si>
    <t>აბანოეთის               ბიბლიოთეკარი</t>
  </si>
  <si>
    <t>ველევის                   ბიბლიოთეკარი</t>
  </si>
  <si>
    <t>ზნაკვის                     ბიბლიოთეკარი</t>
  </si>
  <si>
    <t>აბარის                     ბიბლიოთეკარი</t>
  </si>
  <si>
    <t>ღადიშის                  ბიბლიოთეკარი</t>
  </si>
  <si>
    <t>ჟყვიშის                   ბიბლიოთეკარი</t>
  </si>
  <si>
    <t>წესის                       ბიბლიოთეკარი</t>
  </si>
  <si>
    <t>უყეშის                     ბიბლიოთეკარი</t>
  </si>
  <si>
    <t>ლიხეთის                  ბიბლიოთეკარი</t>
  </si>
  <si>
    <t>სხვავის                     ბიბლიოთეკარი</t>
  </si>
  <si>
    <t>ხონჭიორის              ბიბლიოთეკარი</t>
  </si>
  <si>
    <t>ბუგეულის                 ბიბლიოთეკარი</t>
  </si>
  <si>
    <t>ჟოშხის                     ბიბლიოთეკარი</t>
  </si>
  <si>
    <t>კაჩაეთის                  ბიბლიოთეკარი</t>
  </si>
  <si>
    <t>ჭელიაღელის          ბიბლიოთეკარი</t>
  </si>
  <si>
    <t>ჩორჯოს                     ბიბლიოთეკარი</t>
  </si>
  <si>
    <t>ბუღალტერი:</t>
  </si>
  <si>
    <t xml:space="preserve">               ბუღალტერი:</t>
  </si>
  <si>
    <t>თ. დაუშვილი</t>
  </si>
  <si>
    <t>მ .გურგენიძე</t>
  </si>
  <si>
    <t xml:space="preserve">         საბავშვო  ბიბლიოთეკა</t>
  </si>
  <si>
    <t>კულტ. მემკვიდ.დაცვის სამსახური</t>
  </si>
  <si>
    <t xml:space="preserve">საესტრადო მუს. ბენდი "Art New Life" </t>
  </si>
  <si>
    <t xml:space="preserve">               მთ.ბიბლიოთეკა</t>
  </si>
  <si>
    <t xml:space="preserve">           კულტურის სახლი</t>
  </si>
  <si>
    <t>მომღერალი--მომღერალი</t>
  </si>
  <si>
    <t>დანართი # 2NN                     a(a)ip ამბროლაურის კულტურის ცენტრი</t>
  </si>
  <si>
    <t>ნიკორწმინდის       კლუბის       გამგე</t>
  </si>
  <si>
    <t xml:space="preserve">                                                                                          ამბროლაურის მუნიციპალიტეტი                                                                  დანართი 1</t>
  </si>
  <si>
    <t xml:space="preserve">  </t>
  </si>
  <si>
    <t xml:space="preserve">რეჟისორი  </t>
  </si>
  <si>
    <t>ქორეოგრაფი</t>
  </si>
  <si>
    <t>მსახიობი</t>
  </si>
  <si>
    <t>ხმის ოპერატორი</t>
  </si>
  <si>
    <t>მხატვარ დეკორატორი</t>
  </si>
  <si>
    <t>2024 წელი</t>
  </si>
  <si>
    <t>ბუღალტერ-ეკონომისტი</t>
  </si>
  <si>
    <t>მოლარე -ბუღალტერი</t>
  </si>
  <si>
    <t xml:space="preserve">              თეატრალური  დასი</t>
  </si>
  <si>
    <t>2024წლის   პროექტი</t>
  </si>
  <si>
    <t>2023წლის დაზუსტებული გეგმა</t>
  </si>
  <si>
    <t>2022  წლის გეგმა</t>
  </si>
  <si>
    <t>ანსამბლ იავნანას.სამხ.  ხელმძღ.</t>
  </si>
  <si>
    <t xml:space="preserve">         კულტურის  სახლის</t>
  </si>
  <si>
    <t>მარტი</t>
  </si>
  <si>
    <t>მარ</t>
  </si>
  <si>
    <t>აპრილი</t>
  </si>
  <si>
    <t>ივნისი</t>
  </si>
  <si>
    <t>ივლისი</t>
  </si>
  <si>
    <t>მაისი</t>
  </si>
  <si>
    <t>აგვის.</t>
  </si>
  <si>
    <t>ნოემბერი</t>
  </si>
  <si>
    <t>იანვარი</t>
  </si>
  <si>
    <t>სექტემბერი</t>
  </si>
  <si>
    <t>საახა. ღონისძიება ,,მშვიდობით მოხველ წელო ახალო"</t>
  </si>
  <si>
    <t>ცეკვის ფესტივალი '"რაჭა2024"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</si>
</sst>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"/>
    <numFmt numFmtId="166" formatCode="_-* #,##0.00_ _-;\-* #,##0.00_ _-;_-* &quot;-&quot;??_ _-;_-@_-"/>
    <numFmt numFmtId="167" formatCode="0.000"/>
    <numFmt numFmtId="168" formatCode="#,##0.000"/>
    <numFmt numFmtId="169" formatCode="0.0"/>
  </numFmts>
  <fonts count="43">
    <font>
      <sz val="11"/>
      <color theme="1"/>
      <name val="Body Font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</font>
    <font>
      <b/>
      <sz val="8"/>
      <name val="LitNusx"/>
      <family val="2"/>
    </font>
    <font>
      <b/>
      <sz val="11"/>
      <name val="Sylfaen"/>
      <family val="1"/>
    </font>
    <font>
      <b/>
      <sz val="8"/>
      <name val="Sylfaen"/>
      <family val="1"/>
    </font>
    <font>
      <sz val="8"/>
      <color theme="1"/>
      <name val="Body Font"/>
      <family val="2"/>
    </font>
    <font>
      <b/>
      <sz val="8"/>
      <color indexed="10"/>
      <name val="Sylfaen"/>
      <family val="1"/>
    </font>
    <font>
      <b/>
      <sz val="8"/>
      <color indexed="12"/>
      <name val="Sylfaen"/>
      <family val="1"/>
    </font>
    <font>
      <b/>
      <sz val="8"/>
      <color rgb="FF0000FF"/>
      <name val="Sylfaen"/>
      <family val="1"/>
    </font>
    <font>
      <b/>
      <sz val="8"/>
      <color rgb="FFFF0000"/>
      <name val="Sylfaen"/>
      <family val="1"/>
    </font>
    <font>
      <b/>
      <sz val="8"/>
      <color rgb="FF800080"/>
      <name val="Sylfaen"/>
      <family val="1"/>
    </font>
    <font>
      <b/>
      <sz val="8"/>
      <color indexed="36"/>
      <name val="Sylfaen"/>
      <family val="1"/>
    </font>
    <font>
      <b/>
      <sz val="8"/>
      <color rgb="FF008000"/>
      <name val="Sylfaen"/>
      <family val="1"/>
    </font>
    <font>
      <b/>
      <sz val="8"/>
      <color indexed="17"/>
      <name val="Sylfaen"/>
      <family val="1"/>
    </font>
    <font>
      <sz val="7"/>
      <color theme="1"/>
      <name val="Body Font"/>
      <family val="2"/>
    </font>
    <font>
      <sz val="12"/>
      <color theme="1"/>
      <name val="Body Font"/>
      <family val="2"/>
    </font>
    <font>
      <b/>
      <sz val="8"/>
      <color rgb="FF7030A0"/>
      <name val="Sylfaen"/>
      <family val="1"/>
    </font>
    <font>
      <b/>
      <sz val="11"/>
      <color indexed="12"/>
      <name val="Sylfaen"/>
      <family val="1"/>
    </font>
    <font>
      <b/>
      <sz val="10"/>
      <name val="Sylfaen"/>
      <family val="1"/>
      <charset val="204"/>
    </font>
    <font>
      <b/>
      <sz val="10"/>
      <name val="Sylfaen"/>
      <family val="1"/>
    </font>
    <font>
      <b/>
      <sz val="10"/>
      <color indexed="10"/>
      <name val="Sylfaen"/>
      <family val="1"/>
    </font>
    <font>
      <b/>
      <sz val="9"/>
      <name val="Sylfaen"/>
      <family val="1"/>
    </font>
    <font>
      <b/>
      <sz val="12"/>
      <name val="Arial"/>
      <family val="2"/>
      <charset val="204"/>
    </font>
    <font>
      <b/>
      <sz val="9"/>
      <name val="AcadNusx"/>
    </font>
    <font>
      <b/>
      <sz val="12"/>
      <name val="LitNusx"/>
      <family val="2"/>
    </font>
    <font>
      <b/>
      <sz val="8"/>
      <name val="AcadNusx"/>
    </font>
    <font>
      <b/>
      <sz val="11"/>
      <name val="LitNusx"/>
      <family val="2"/>
    </font>
    <font>
      <b/>
      <sz val="10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1"/>
      <color theme="1"/>
      <name val="Body Font"/>
      <family val="2"/>
    </font>
    <font>
      <b/>
      <sz val="11"/>
      <color theme="1"/>
      <name val="Body Font"/>
      <charset val="1"/>
    </font>
    <font>
      <b/>
      <sz val="11"/>
      <color theme="1"/>
      <name val="Body Font"/>
    </font>
    <font>
      <b/>
      <sz val="8"/>
      <color theme="1"/>
      <name val="Body Font"/>
    </font>
    <font>
      <b/>
      <sz val="10"/>
      <color theme="1"/>
      <name val="Body Font"/>
    </font>
    <font>
      <b/>
      <sz val="9"/>
      <color theme="1"/>
      <name val="Body Font"/>
    </font>
    <font>
      <b/>
      <sz val="12"/>
      <color theme="1"/>
      <name val="Body Font"/>
      <charset val="1"/>
    </font>
    <font>
      <b/>
      <sz val="8"/>
      <color theme="1"/>
      <name val="Body Font"/>
      <charset val="1"/>
    </font>
    <font>
      <b/>
      <sz val="14"/>
      <color theme="1"/>
      <name val="Body Font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7" fontId="2" fillId="0" borderId="0"/>
  </cellStyleXfs>
  <cellXfs count="148">
    <xf numFmtId="0" fontId="0" fillId="0" borderId="0" xfId="0"/>
    <xf numFmtId="0" fontId="8" fillId="0" borderId="0" xfId="0" applyFont="1"/>
    <xf numFmtId="0" fontId="13" fillId="0" borderId="1" xfId="13" applyFont="1" applyBorder="1" applyAlignment="1">
      <alignment horizontal="left" vertical="center" wrapText="1" indent="2"/>
    </xf>
    <xf numFmtId="0" fontId="15" fillId="0" borderId="1" xfId="13" applyFont="1" applyBorder="1" applyAlignment="1">
      <alignment horizontal="left" vertical="center" wrapText="1" indent="3"/>
    </xf>
    <xf numFmtId="0" fontId="12" fillId="0" borderId="1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vertical="center" wrapText="1"/>
    </xf>
    <xf numFmtId="0" fontId="12" fillId="0" borderId="4" xfId="13" applyFont="1" applyBorder="1" applyAlignment="1">
      <alignment horizontal="left" vertical="center" wrapText="1" indent="1"/>
    </xf>
    <xf numFmtId="0" fontId="17" fillId="0" borderId="0" xfId="0" applyFont="1"/>
    <xf numFmtId="0" fontId="7" fillId="0" borderId="8" xfId="13" applyFont="1" applyBorder="1" applyAlignment="1">
      <alignment vertical="center" wrapText="1"/>
    </xf>
    <xf numFmtId="0" fontId="11" fillId="0" borderId="8" xfId="13" applyFont="1" applyBorder="1" applyAlignment="1">
      <alignment vertical="center" wrapText="1"/>
    </xf>
    <xf numFmtId="0" fontId="12" fillId="0" borderId="8" xfId="13" applyFont="1" applyBorder="1" applyAlignment="1">
      <alignment vertical="center" wrapText="1"/>
    </xf>
    <xf numFmtId="0" fontId="13" fillId="0" borderId="8" xfId="13" applyFont="1" applyBorder="1" applyAlignment="1">
      <alignment horizontal="left" vertical="center" wrapText="1" indent="2"/>
    </xf>
    <xf numFmtId="0" fontId="15" fillId="0" borderId="8" xfId="13" applyFont="1" applyBorder="1" applyAlignment="1">
      <alignment horizontal="left" vertical="center" wrapText="1" indent="3"/>
    </xf>
    <xf numFmtId="0" fontId="15" fillId="0" borderId="8" xfId="13" applyFont="1" applyBorder="1" applyAlignment="1">
      <alignment horizontal="center" vertical="center" wrapText="1"/>
    </xf>
    <xf numFmtId="0" fontId="15" fillId="0" borderId="8" xfId="13" applyFont="1" applyBorder="1" applyAlignment="1">
      <alignment vertical="center" wrapText="1"/>
    </xf>
    <xf numFmtId="0" fontId="11" fillId="2" borderId="8" xfId="13" applyFont="1" applyFill="1" applyBorder="1" applyAlignment="1">
      <alignment vertical="center" wrapText="1"/>
    </xf>
    <xf numFmtId="165" fontId="8" fillId="0" borderId="0" xfId="0" applyNumberFormat="1" applyFont="1" applyAlignment="1">
      <alignment horizontal="right"/>
    </xf>
    <xf numFmtId="2" fontId="12" fillId="0" borderId="0" xfId="13" applyNumberFormat="1" applyFont="1" applyBorder="1" applyAlignment="1">
      <alignment horizontal="left" vertical="center" wrapText="1" indent="1"/>
    </xf>
    <xf numFmtId="2" fontId="13" fillId="0" borderId="0" xfId="13" applyNumberFormat="1" applyFont="1" applyBorder="1" applyAlignment="1">
      <alignment horizontal="left" vertical="center" wrapText="1" indent="2"/>
    </xf>
    <xf numFmtId="2" fontId="15" fillId="0" borderId="0" xfId="13" applyNumberFormat="1" applyFont="1" applyBorder="1" applyAlignment="1">
      <alignment horizontal="left" vertical="center" wrapText="1" indent="3"/>
    </xf>
    <xf numFmtId="2" fontId="11" fillId="0" borderId="0" xfId="13" applyNumberFormat="1" applyFont="1" applyBorder="1" applyAlignment="1">
      <alignment vertical="center" wrapText="1"/>
    </xf>
    <xf numFmtId="2" fontId="8" fillId="0" borderId="0" xfId="0" applyNumberFormat="1" applyFont="1"/>
    <xf numFmtId="2" fontId="18" fillId="0" borderId="0" xfId="0" applyNumberFormat="1" applyFont="1" applyAlignment="1">
      <alignment horizontal="center"/>
    </xf>
    <xf numFmtId="2" fontId="0" fillId="0" borderId="0" xfId="0" applyNumberFormat="1"/>
    <xf numFmtId="2" fontId="18" fillId="0" borderId="0" xfId="0" applyNumberFormat="1" applyFont="1"/>
    <xf numFmtId="168" fontId="6" fillId="0" borderId="8" xfId="15" applyNumberFormat="1" applyFont="1" applyFill="1" applyBorder="1" applyAlignment="1" applyProtection="1">
      <alignment horizontal="right" vertical="center" wrapText="1"/>
      <protection locked="0"/>
    </xf>
    <xf numFmtId="168" fontId="6" fillId="3" borderId="8" xfId="15" applyNumberFormat="1" applyFont="1" applyFill="1" applyBorder="1" applyAlignment="1" applyProtection="1">
      <alignment horizontal="right" vertical="center" wrapText="1"/>
      <protection locked="0"/>
    </xf>
    <xf numFmtId="168" fontId="6" fillId="3" borderId="7" xfId="15" applyNumberFormat="1" applyFont="1" applyFill="1" applyBorder="1" applyAlignment="1" applyProtection="1">
      <alignment horizontal="right" vertical="center" wrapText="1"/>
      <protection locked="0"/>
    </xf>
    <xf numFmtId="168" fontId="20" fillId="0" borderId="8" xfId="14" applyNumberFormat="1" applyFont="1" applyFill="1" applyBorder="1" applyAlignment="1" applyProtection="1">
      <alignment horizontal="right" vertical="center" wrapText="1"/>
    </xf>
    <xf numFmtId="168" fontId="10" fillId="0" borderId="8" xfId="14" applyNumberFormat="1" applyFont="1" applyFill="1" applyBorder="1" applyAlignment="1" applyProtection="1">
      <alignment horizontal="right" vertical="center" wrapText="1"/>
    </xf>
    <xf numFmtId="168" fontId="10" fillId="0" borderId="8" xfId="14" applyNumberFormat="1" applyFont="1" applyFill="1" applyBorder="1" applyAlignment="1" applyProtection="1">
      <alignment horizontal="right" vertical="center" wrapText="1"/>
      <protection locked="0"/>
    </xf>
    <xf numFmtId="168" fontId="12" fillId="0" borderId="8" xfId="14" applyNumberFormat="1" applyFont="1" applyFill="1" applyBorder="1" applyAlignment="1" applyProtection="1">
      <alignment horizontal="right" vertical="center" wrapText="1"/>
    </xf>
    <xf numFmtId="168" fontId="19" fillId="0" borderId="8" xfId="14" applyNumberFormat="1" applyFont="1" applyFill="1" applyBorder="1" applyAlignment="1" applyProtection="1">
      <alignment horizontal="right" vertical="center" wrapText="1"/>
    </xf>
    <xf numFmtId="168" fontId="14" fillId="0" borderId="8" xfId="14" applyNumberFormat="1" applyFont="1" applyFill="1" applyBorder="1" applyAlignment="1" applyProtection="1">
      <alignment horizontal="right" vertical="center" wrapText="1"/>
      <protection locked="0"/>
    </xf>
    <xf numFmtId="168" fontId="14" fillId="0" borderId="10" xfId="14" applyNumberFormat="1" applyFont="1" applyFill="1" applyBorder="1" applyAlignment="1" applyProtection="1">
      <alignment horizontal="right" vertical="center" wrapText="1"/>
      <protection locked="0"/>
    </xf>
    <xf numFmtId="168" fontId="14" fillId="0" borderId="8" xfId="14" applyNumberFormat="1" applyFont="1" applyFill="1" applyBorder="1" applyAlignment="1" applyProtection="1">
      <alignment horizontal="right" vertical="center" wrapText="1"/>
    </xf>
    <xf numFmtId="168" fontId="14" fillId="0" borderId="10" xfId="14" applyNumberFormat="1" applyFont="1" applyFill="1" applyBorder="1" applyAlignment="1" applyProtection="1">
      <alignment horizontal="right" vertical="center" wrapText="1"/>
    </xf>
    <xf numFmtId="168" fontId="15" fillId="0" borderId="8" xfId="14" applyNumberFormat="1" applyFont="1" applyFill="1" applyBorder="1" applyAlignment="1" applyProtection="1">
      <alignment horizontal="right" vertical="center" wrapText="1"/>
    </xf>
    <xf numFmtId="168" fontId="15" fillId="0" borderId="8" xfId="14" applyNumberFormat="1" applyFont="1" applyFill="1" applyBorder="1" applyAlignment="1" applyProtection="1">
      <alignment horizontal="right" vertical="center" wrapText="1"/>
      <protection locked="0"/>
    </xf>
    <xf numFmtId="168" fontId="15" fillId="0" borderId="10" xfId="14" applyNumberFormat="1" applyFont="1" applyFill="1" applyBorder="1" applyAlignment="1" applyProtection="1">
      <alignment horizontal="right" vertical="center" wrapText="1"/>
      <protection locked="0"/>
    </xf>
    <xf numFmtId="168" fontId="15" fillId="0" borderId="10" xfId="14" applyNumberFormat="1" applyFont="1" applyFill="1" applyBorder="1" applyAlignment="1" applyProtection="1">
      <alignment horizontal="right" vertical="center" wrapText="1"/>
    </xf>
    <xf numFmtId="168" fontId="8" fillId="0" borderId="0" xfId="0" applyNumberFormat="1" applyFont="1" applyAlignment="1">
      <alignment horizontal="right"/>
    </xf>
    <xf numFmtId="168" fontId="16" fillId="0" borderId="10" xfId="14" applyNumberFormat="1" applyFont="1" applyFill="1" applyBorder="1" applyAlignment="1" applyProtection="1">
      <alignment horizontal="right" vertical="center" wrapText="1"/>
      <protection locked="0"/>
    </xf>
    <xf numFmtId="168" fontId="16" fillId="0" borderId="8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8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10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8" xfId="14" applyNumberFormat="1" applyFont="1" applyFill="1" applyBorder="1" applyAlignment="1" applyProtection="1">
      <alignment horizontal="right" vertical="center" wrapText="1"/>
    </xf>
    <xf numFmtId="168" fontId="9" fillId="0" borderId="10" xfId="14" applyNumberFormat="1" applyFont="1" applyFill="1" applyBorder="1" applyAlignment="1" applyProtection="1">
      <alignment horizontal="right" vertical="center" wrapText="1"/>
    </xf>
    <xf numFmtId="168" fontId="16" fillId="0" borderId="8" xfId="14" applyNumberFormat="1" applyFont="1" applyFill="1" applyBorder="1" applyAlignment="1" applyProtection="1">
      <alignment horizontal="right" vertical="center" wrapText="1"/>
    </xf>
    <xf numFmtId="168" fontId="16" fillId="0" borderId="10" xfId="14" applyNumberFormat="1" applyFont="1" applyFill="1" applyBorder="1" applyAlignment="1" applyProtection="1">
      <alignment horizontal="right" vertical="center" wrapText="1"/>
    </xf>
    <xf numFmtId="168" fontId="10" fillId="2" borderId="8" xfId="14" applyNumberFormat="1" applyFont="1" applyFill="1" applyBorder="1" applyAlignment="1" applyProtection="1">
      <alignment horizontal="right" vertical="center" wrapText="1"/>
    </xf>
    <xf numFmtId="1" fontId="7" fillId="0" borderId="8" xfId="13" applyNumberFormat="1" applyFont="1" applyBorder="1" applyAlignment="1">
      <alignment vertical="center" wrapText="1"/>
    </xf>
    <xf numFmtId="1" fontId="7" fillId="0" borderId="8" xfId="13" applyNumberFormat="1" applyFont="1" applyBorder="1" applyAlignment="1">
      <alignment horizontal="left" vertical="center" wrapText="1" indent="2"/>
    </xf>
    <xf numFmtId="165" fontId="22" fillId="3" borderId="11" xfId="15" applyNumberFormat="1" applyFont="1" applyFill="1" applyBorder="1" applyAlignment="1" applyProtection="1">
      <alignment horizontal="center" vertical="center" wrapText="1"/>
      <protection locked="0"/>
    </xf>
    <xf numFmtId="165" fontId="22" fillId="3" borderId="8" xfId="15" applyNumberFormat="1" applyFont="1" applyFill="1" applyBorder="1" applyAlignment="1" applyProtection="1">
      <alignment horizontal="center" vertical="center" wrapText="1"/>
      <protection locked="0"/>
    </xf>
    <xf numFmtId="3" fontId="2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8" xfId="0" applyFont="1" applyBorder="1"/>
    <xf numFmtId="0" fontId="33" fillId="0" borderId="26" xfId="0" applyFont="1" applyBorder="1"/>
    <xf numFmtId="0" fontId="37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/>
    </xf>
    <xf numFmtId="0" fontId="36" fillId="0" borderId="8" xfId="0" applyFont="1" applyBorder="1"/>
    <xf numFmtId="0" fontId="38" fillId="0" borderId="8" xfId="0" applyFont="1" applyBorder="1"/>
    <xf numFmtId="0" fontId="36" fillId="0" borderId="8" xfId="0" applyFont="1" applyBorder="1" applyAlignment="1">
      <alignment horizontal="center" vertical="center"/>
    </xf>
    <xf numFmtId="0" fontId="38" fillId="0" borderId="27" xfId="0" applyFont="1" applyBorder="1"/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wrapText="1"/>
    </xf>
    <xf numFmtId="0" fontId="35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4" fillId="0" borderId="0" xfId="0" applyFont="1"/>
    <xf numFmtId="0" fontId="39" fillId="0" borderId="0" xfId="0" applyFont="1" applyAlignment="1">
      <alignment horizontal="center"/>
    </xf>
    <xf numFmtId="0" fontId="39" fillId="0" borderId="0" xfId="0" applyFont="1"/>
    <xf numFmtId="165" fontId="40" fillId="0" borderId="0" xfId="0" applyNumberFormat="1" applyFont="1" applyAlignment="1">
      <alignment horizontal="right"/>
    </xf>
    <xf numFmtId="0" fontId="41" fillId="0" borderId="8" xfId="0" applyFont="1" applyBorder="1"/>
    <xf numFmtId="0" fontId="41" fillId="0" borderId="0" xfId="0" applyFont="1"/>
    <xf numFmtId="0" fontId="38" fillId="0" borderId="0" xfId="0" applyFont="1" applyBorder="1"/>
    <xf numFmtId="0" fontId="35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3" borderId="0" xfId="0" applyFill="1"/>
    <xf numFmtId="165" fontId="22" fillId="0" borderId="15" xfId="3" applyNumberFormat="1" applyFont="1" applyFill="1" applyBorder="1" applyAlignment="1" applyProtection="1">
      <alignment horizontal="center" vertical="center" wrapText="1"/>
      <protection locked="0"/>
    </xf>
    <xf numFmtId="165" fontId="23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15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0" xfId="3" applyNumberFormat="1" applyFont="1" applyFill="1" applyBorder="1" applyAlignment="1" applyProtection="1">
      <alignment horizontal="center" vertical="center" wrapText="1"/>
      <protection locked="0"/>
    </xf>
    <xf numFmtId="165" fontId="22" fillId="0" borderId="6" xfId="15" applyNumberFormat="1" applyFont="1" applyFill="1" applyBorder="1" applyAlignment="1" applyProtection="1">
      <alignment horizontal="center" vertical="center" wrapText="1"/>
      <protection locked="0"/>
    </xf>
    <xf numFmtId="165" fontId="22" fillId="0" borderId="3" xfId="15" applyNumberFormat="1" applyFont="1" applyFill="1" applyBorder="1" applyAlignment="1" applyProtection="1">
      <alignment horizontal="center" vertical="center" wrapText="1"/>
      <protection locked="0"/>
    </xf>
    <xf numFmtId="165" fontId="22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23" fillId="0" borderId="3" xfId="3" applyNumberFormat="1" applyFont="1" applyFill="1" applyBorder="1" applyAlignment="1" applyProtection="1">
      <alignment horizontal="center" vertical="center" wrapText="1"/>
      <protection locked="0"/>
    </xf>
    <xf numFmtId="2" fontId="25" fillId="0" borderId="21" xfId="2" applyNumberFormat="1" applyFont="1" applyFill="1" applyBorder="1" applyAlignment="1" applyProtection="1">
      <alignment horizontal="center" vertical="center"/>
      <protection locked="0"/>
    </xf>
    <xf numFmtId="2" fontId="25" fillId="0" borderId="13" xfId="2" applyNumberFormat="1" applyFont="1" applyFill="1" applyBorder="1" applyAlignment="1" applyProtection="1">
      <alignment horizontal="center" vertical="center"/>
      <protection locked="0"/>
    </xf>
    <xf numFmtId="165" fontId="24" fillId="0" borderId="8" xfId="3" applyNumberFormat="1" applyFont="1" applyFill="1" applyBorder="1" applyAlignment="1" applyProtection="1">
      <alignment horizontal="center" vertical="center" wrapText="1"/>
      <protection locked="0"/>
    </xf>
    <xf numFmtId="165" fontId="22" fillId="0" borderId="15" xfId="15" applyNumberFormat="1" applyFont="1" applyFill="1" applyBorder="1" applyAlignment="1" applyProtection="1">
      <alignment horizontal="center" vertical="center" wrapText="1"/>
      <protection locked="0"/>
    </xf>
    <xf numFmtId="2" fontId="5" fillId="0" borderId="12" xfId="15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5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15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15" applyFont="1" applyFill="1" applyBorder="1" applyAlignment="1" applyProtection="1">
      <alignment horizontal="center" vertical="center" wrapText="1"/>
      <protection locked="0"/>
    </xf>
    <xf numFmtId="0" fontId="21" fillId="0" borderId="18" xfId="15" applyFont="1" applyFill="1" applyBorder="1" applyAlignment="1" applyProtection="1">
      <alignment horizontal="center" vertical="center" wrapText="1"/>
      <protection locked="0"/>
    </xf>
    <xf numFmtId="0" fontId="21" fillId="0" borderId="19" xfId="15" applyFont="1" applyFill="1" applyBorder="1" applyAlignment="1" applyProtection="1">
      <alignment horizontal="center" vertical="center" wrapText="1"/>
      <protection locked="0"/>
    </xf>
    <xf numFmtId="0" fontId="21" fillId="0" borderId="9" xfId="15" applyFont="1" applyFill="1" applyBorder="1" applyAlignment="1" applyProtection="1">
      <alignment horizontal="center" vertical="center" wrapText="1"/>
      <protection locked="0"/>
    </xf>
    <xf numFmtId="0" fontId="21" fillId="0" borderId="0" xfId="15" applyFont="1" applyFill="1" applyBorder="1" applyAlignment="1" applyProtection="1">
      <alignment horizontal="center" vertical="center" wrapText="1"/>
      <protection locked="0"/>
    </xf>
    <xf numFmtId="0" fontId="21" fillId="0" borderId="4" xfId="15" applyFont="1" applyFill="1" applyBorder="1" applyAlignment="1" applyProtection="1">
      <alignment horizontal="center" vertical="center" wrapText="1"/>
      <protection locked="0"/>
    </xf>
    <xf numFmtId="0" fontId="21" fillId="0" borderId="5" xfId="15" applyFont="1" applyFill="1" applyBorder="1" applyAlignment="1" applyProtection="1">
      <alignment horizontal="center" vertical="center" wrapText="1"/>
      <protection locked="0"/>
    </xf>
    <xf numFmtId="0" fontId="21" fillId="0" borderId="13" xfId="15" applyFont="1" applyFill="1" applyBorder="1" applyAlignment="1" applyProtection="1">
      <alignment horizontal="center" vertical="center" wrapText="1"/>
      <protection locked="0"/>
    </xf>
    <xf numFmtId="0" fontId="21" fillId="0" borderId="14" xfId="15" applyFont="1" applyFill="1" applyBorder="1" applyAlignment="1" applyProtection="1">
      <alignment horizontal="center" vertical="center" wrapText="1"/>
      <protection locked="0"/>
    </xf>
    <xf numFmtId="0" fontId="21" fillId="0" borderId="12" xfId="15" applyFont="1" applyFill="1" applyBorder="1" applyAlignment="1" applyProtection="1">
      <alignment horizontal="center" vertical="center" wrapText="1"/>
      <protection locked="0"/>
    </xf>
    <xf numFmtId="0" fontId="21" fillId="0" borderId="16" xfId="15" applyFont="1" applyFill="1" applyBorder="1" applyAlignment="1" applyProtection="1">
      <alignment horizontal="center" vertical="center" wrapText="1"/>
      <protection locked="0"/>
    </xf>
    <xf numFmtId="0" fontId="21" fillId="0" borderId="10" xfId="15" applyFont="1" applyFill="1" applyBorder="1" applyAlignment="1" applyProtection="1">
      <alignment horizontal="center" vertical="center" wrapText="1"/>
      <protection locked="0"/>
    </xf>
    <xf numFmtId="0" fontId="21" fillId="0" borderId="12" xfId="13" applyFont="1" applyFill="1" applyBorder="1" applyAlignment="1">
      <alignment horizontal="center" vertical="center" wrapText="1"/>
    </xf>
    <xf numFmtId="0" fontId="21" fillId="0" borderId="16" xfId="13" applyFont="1" applyFill="1" applyBorder="1" applyAlignment="1">
      <alignment horizontal="center" vertical="center" wrapText="1"/>
    </xf>
    <xf numFmtId="0" fontId="21" fillId="0" borderId="10" xfId="13" applyFont="1" applyFill="1" applyBorder="1" applyAlignment="1">
      <alignment horizontal="center" vertical="center" wrapText="1"/>
    </xf>
    <xf numFmtId="0" fontId="27" fillId="4" borderId="22" xfId="0" applyFont="1" applyFill="1" applyBorder="1" applyAlignment="1" applyProtection="1">
      <alignment horizontal="center" vertical="center" textRotation="90" wrapText="1"/>
      <protection locked="0"/>
    </xf>
    <xf numFmtId="0" fontId="27" fillId="4" borderId="25" xfId="0" applyFont="1" applyFill="1" applyBorder="1" applyAlignment="1" applyProtection="1">
      <alignment horizontal="center" vertical="center" textRotation="90" wrapText="1"/>
      <protection locked="0"/>
    </xf>
    <xf numFmtId="165" fontId="2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7" xfId="0" applyFont="1" applyFill="1" applyBorder="1" applyAlignment="1" applyProtection="1">
      <alignment horizontal="center" vertical="center" textRotation="90" wrapText="1"/>
      <protection locked="0"/>
    </xf>
    <xf numFmtId="0" fontId="29" fillId="4" borderId="25" xfId="0" applyFont="1" applyFill="1" applyBorder="1" applyAlignment="1" applyProtection="1">
      <alignment horizontal="center" vertical="center" textRotation="90" wrapText="1"/>
      <protection locked="0"/>
    </xf>
    <xf numFmtId="3" fontId="27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2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11" xfId="0" applyFont="1" applyFill="1" applyBorder="1" applyAlignment="1" applyProtection="1">
      <alignment horizontal="center" vertical="center" wrapText="1"/>
      <protection locked="0"/>
    </xf>
    <xf numFmtId="0" fontId="28" fillId="4" borderId="9" xfId="0" applyFont="1" applyFill="1" applyBorder="1" applyAlignment="1" applyProtection="1">
      <alignment horizontal="center" vertical="center" wrapText="1"/>
      <protection locked="0"/>
    </xf>
    <xf numFmtId="0" fontId="27" fillId="4" borderId="27" xfId="0" applyFont="1" applyFill="1" applyBorder="1" applyAlignment="1" applyProtection="1">
      <alignment horizontal="center" vertical="center" textRotation="90" wrapText="1"/>
      <protection locked="0"/>
    </xf>
    <xf numFmtId="165" fontId="27" fillId="4" borderId="23" xfId="0" applyNumberFormat="1" applyFont="1" applyFill="1" applyBorder="1" applyAlignment="1" applyProtection="1">
      <alignment horizontal="center" vertical="center" wrapText="1"/>
      <protection locked="0"/>
    </xf>
    <xf numFmtId="165" fontId="27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left"/>
    </xf>
    <xf numFmtId="0" fontId="35" fillId="0" borderId="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0" fillId="0" borderId="8" xfId="0" applyFont="1" applyFill="1" applyBorder="1"/>
    <xf numFmtId="0" fontId="31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/>
    </xf>
    <xf numFmtId="0" fontId="31" fillId="0" borderId="8" xfId="0" applyFont="1" applyFill="1" applyBorder="1"/>
    <xf numFmtId="169" fontId="0" fillId="0" borderId="0" xfId="0" applyNumberFormat="1" applyFill="1"/>
    <xf numFmtId="0" fontId="33" fillId="0" borderId="8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42" fillId="0" borderId="8" xfId="0" applyFont="1" applyFill="1" applyBorder="1" applyAlignment="1">
      <alignment horizontal="center" vertical="center"/>
    </xf>
    <xf numFmtId="0" fontId="42" fillId="0" borderId="8" xfId="0" applyFont="1" applyFill="1" applyBorder="1"/>
    <xf numFmtId="0" fontId="42" fillId="0" borderId="8" xfId="0" applyFont="1" applyFill="1" applyBorder="1" applyAlignment="1">
      <alignment horizontal="center"/>
    </xf>
    <xf numFmtId="0" fontId="32" fillId="0" borderId="8" xfId="0" applyFont="1" applyFill="1" applyBorder="1"/>
    <xf numFmtId="0" fontId="31" fillId="0" borderId="8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/>
    <xf numFmtId="0" fontId="34" fillId="0" borderId="8" xfId="0" applyFont="1" applyFill="1" applyBorder="1"/>
    <xf numFmtId="0" fontId="34" fillId="0" borderId="8" xfId="0" applyFont="1" applyFill="1" applyBorder="1" applyAlignment="1">
      <alignment horizontal="center"/>
    </xf>
    <xf numFmtId="0" fontId="35" fillId="0" borderId="8" xfId="0" applyFont="1" applyFill="1" applyBorder="1"/>
    <xf numFmtId="0" fontId="0" fillId="0" borderId="0" xfId="0" applyFill="1"/>
  </cellXfs>
  <cellStyles count="17">
    <cellStyle name="Comma 2" xfId="3"/>
    <cellStyle name="Comma 3" xfId="4"/>
    <cellStyle name="Comma 3 2" xfId="5"/>
    <cellStyle name="Comma 4" xfId="6"/>
    <cellStyle name="Comma 5" xfId="7"/>
    <cellStyle name="Comma 6" xfId="8"/>
    <cellStyle name="Comma 7" xfId="9"/>
    <cellStyle name="Îáû÷íûé_ÐÎÌÀÍ--Ø-8" xfId="10"/>
    <cellStyle name="Normal" xfId="0" builtinId="0"/>
    <cellStyle name="Normal 2" xfId="11"/>
    <cellStyle name="Normal 3" xfId="12"/>
    <cellStyle name="მძიმე 2" xfId="2"/>
    <cellStyle name="მძიმე 3" xfId="14"/>
    <cellStyle name="ჩვეულებრივი 2" xfId="1"/>
    <cellStyle name="ჩვეულებრივი 3" xfId="13"/>
    <cellStyle name="ჩვეულებრივი 4" xfId="15"/>
    <cellStyle name="ჩვეულებრივი 4 2" xfId="16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topLeftCell="A79" workbookViewId="0">
      <selection activeCell="M16" sqref="M16"/>
    </sheetView>
  </sheetViews>
  <sheetFormatPr defaultRowHeight="11.25"/>
  <cols>
    <col min="1" max="2" width="4.75" style="21" customWidth="1"/>
    <col min="3" max="3" width="5.875" style="21" customWidth="1"/>
    <col min="4" max="4" width="6.25" style="21" customWidth="1"/>
    <col min="5" max="5" width="27.625" style="1" customWidth="1"/>
    <col min="6" max="6" width="9.625" style="16" customWidth="1"/>
    <col min="7" max="7" width="12.5" style="16" customWidth="1"/>
    <col min="8" max="8" width="10" style="16" customWidth="1"/>
    <col min="9" max="9" width="9.625" style="16" customWidth="1"/>
    <col min="10" max="10" width="12.375" style="16" customWidth="1"/>
    <col min="11" max="11" width="9.75" style="16" customWidth="1"/>
    <col min="12" max="12" width="12.25" style="16" customWidth="1"/>
    <col min="13" max="13" width="12.5" style="16" customWidth="1"/>
    <col min="14" max="14" width="10.125" style="16" customWidth="1"/>
    <col min="15" max="16384" width="9" style="1"/>
  </cols>
  <sheetData>
    <row r="1" spans="1:16" ht="28.5" customHeight="1">
      <c r="A1" s="91" t="s">
        <v>265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6" ht="20.25" customHeight="1" thickBot="1">
      <c r="A2" s="98" t="s">
        <v>221</v>
      </c>
      <c r="B2" s="99"/>
      <c r="C2" s="99"/>
      <c r="D2" s="99"/>
      <c r="E2" s="100"/>
      <c r="F2" s="85" t="s">
        <v>278</v>
      </c>
      <c r="G2" s="85"/>
      <c r="H2" s="86"/>
      <c r="I2" s="93" t="s">
        <v>277</v>
      </c>
      <c r="J2" s="93"/>
      <c r="K2" s="93"/>
      <c r="L2" s="93" t="s">
        <v>276</v>
      </c>
      <c r="M2" s="93"/>
      <c r="N2" s="93"/>
    </row>
    <row r="3" spans="1:16" ht="22.5" customHeight="1" thickBot="1">
      <c r="A3" s="101"/>
      <c r="B3" s="102"/>
      <c r="C3" s="102"/>
      <c r="D3" s="102"/>
      <c r="E3" s="103"/>
      <c r="F3" s="87" t="s">
        <v>0</v>
      </c>
      <c r="G3" s="89" t="s">
        <v>1</v>
      </c>
      <c r="H3" s="90"/>
      <c r="I3" s="94" t="s">
        <v>0</v>
      </c>
      <c r="J3" s="83" t="s">
        <v>1</v>
      </c>
      <c r="K3" s="84"/>
      <c r="L3" s="94" t="s">
        <v>0</v>
      </c>
      <c r="M3" s="83" t="s">
        <v>1</v>
      </c>
      <c r="N3" s="84"/>
      <c r="P3" s="1" t="s">
        <v>115</v>
      </c>
    </row>
    <row r="4" spans="1:16" s="7" customFormat="1" ht="101.25" customHeight="1">
      <c r="A4" s="104"/>
      <c r="B4" s="105"/>
      <c r="C4" s="105"/>
      <c r="D4" s="105"/>
      <c r="E4" s="106"/>
      <c r="F4" s="88"/>
      <c r="G4" s="53" t="s">
        <v>107</v>
      </c>
      <c r="H4" s="54" t="s">
        <v>2</v>
      </c>
      <c r="I4" s="88"/>
      <c r="J4" s="53" t="s">
        <v>107</v>
      </c>
      <c r="K4" s="54" t="s">
        <v>2</v>
      </c>
      <c r="L4" s="88"/>
      <c r="M4" s="53" t="s">
        <v>107</v>
      </c>
      <c r="N4" s="54" t="s">
        <v>2</v>
      </c>
    </row>
    <row r="5" spans="1:16" s="7" customFormat="1" ht="50.25" customHeight="1">
      <c r="A5" s="107" t="s">
        <v>111</v>
      </c>
      <c r="B5" s="108"/>
      <c r="C5" s="108"/>
      <c r="D5" s="108"/>
      <c r="E5" s="109"/>
      <c r="F5" s="25">
        <f>G5+H5</f>
        <v>607.29899999999998</v>
      </c>
      <c r="G5" s="26">
        <v>599.54200000000003</v>
      </c>
      <c r="H5" s="26">
        <v>7.7569999999999997</v>
      </c>
      <c r="I5" s="25">
        <f>J5+K5</f>
        <v>770.22</v>
      </c>
      <c r="J5" s="26">
        <v>750.22</v>
      </c>
      <c r="K5" s="26">
        <v>20</v>
      </c>
      <c r="L5" s="25">
        <f>M5+N5</f>
        <v>829.7</v>
      </c>
      <c r="M5" s="26">
        <v>817.7</v>
      </c>
      <c r="N5" s="26">
        <v>12</v>
      </c>
    </row>
    <row r="6" spans="1:16" s="7" customFormat="1" ht="33" customHeight="1">
      <c r="A6" s="107" t="s">
        <v>112</v>
      </c>
      <c r="B6" s="108"/>
      <c r="C6" s="108"/>
      <c r="D6" s="108"/>
      <c r="E6" s="109"/>
      <c r="F6" s="25">
        <f>G6</f>
        <v>0</v>
      </c>
      <c r="G6" s="26"/>
      <c r="H6" s="26">
        <v>0</v>
      </c>
      <c r="I6" s="25">
        <f>J6</f>
        <v>750.22</v>
      </c>
      <c r="J6" s="26">
        <v>750.22</v>
      </c>
      <c r="K6" s="26">
        <v>0</v>
      </c>
      <c r="L6" s="25">
        <f>M6</f>
        <v>817.7</v>
      </c>
      <c r="M6" s="26">
        <v>817.7</v>
      </c>
      <c r="N6" s="26">
        <v>0</v>
      </c>
    </row>
    <row r="7" spans="1:16" s="7" customFormat="1" ht="33.75" customHeight="1">
      <c r="A7" s="107" t="s">
        <v>109</v>
      </c>
      <c r="B7" s="108"/>
      <c r="C7" s="108"/>
      <c r="D7" s="108"/>
      <c r="E7" s="109"/>
      <c r="F7" s="25">
        <f>G7</f>
        <v>599.54200000000003</v>
      </c>
      <c r="G7" s="27">
        <v>599.54200000000003</v>
      </c>
      <c r="H7" s="27">
        <v>0</v>
      </c>
      <c r="I7" s="25">
        <v>8</v>
      </c>
      <c r="J7" s="27">
        <v>0</v>
      </c>
      <c r="K7" s="27">
        <v>8</v>
      </c>
      <c r="L7" s="25">
        <v>8</v>
      </c>
      <c r="M7" s="27">
        <v>0</v>
      </c>
      <c r="N7" s="27"/>
    </row>
    <row r="8" spans="1:16" s="7" customFormat="1" ht="50.25" customHeight="1">
      <c r="A8" s="107" t="s">
        <v>113</v>
      </c>
      <c r="B8" s="108"/>
      <c r="C8" s="108"/>
      <c r="D8" s="108"/>
      <c r="E8" s="109"/>
      <c r="F8" s="25">
        <f>H8</f>
        <v>6</v>
      </c>
      <c r="G8" s="26">
        <v>0</v>
      </c>
      <c r="H8" s="26">
        <v>6</v>
      </c>
      <c r="I8" s="25">
        <f>K8</f>
        <v>12</v>
      </c>
      <c r="J8" s="26">
        <v>0</v>
      </c>
      <c r="K8" s="26">
        <v>12</v>
      </c>
      <c r="L8" s="25">
        <f>N8</f>
        <v>12</v>
      </c>
      <c r="M8" s="26">
        <v>0</v>
      </c>
      <c r="N8" s="26">
        <v>12</v>
      </c>
    </row>
    <row r="9" spans="1:16" s="7" customFormat="1" ht="50.25" customHeight="1">
      <c r="A9" s="107" t="s">
        <v>114</v>
      </c>
      <c r="B9" s="108"/>
      <c r="C9" s="108"/>
      <c r="D9" s="108"/>
      <c r="E9" s="109"/>
      <c r="F9" s="25">
        <f>H9</f>
        <v>1.7569999999999999</v>
      </c>
      <c r="G9" s="26">
        <v>0</v>
      </c>
      <c r="H9" s="26">
        <v>1.7569999999999999</v>
      </c>
      <c r="I9" s="25">
        <f>K9</f>
        <v>0</v>
      </c>
      <c r="J9" s="26">
        <v>0</v>
      </c>
      <c r="K9" s="26">
        <v>0</v>
      </c>
      <c r="L9" s="25">
        <f>N9</f>
        <v>0</v>
      </c>
      <c r="M9" s="26">
        <v>0</v>
      </c>
      <c r="N9" s="26">
        <v>0</v>
      </c>
    </row>
    <row r="10" spans="1:16" ht="38.25" customHeight="1">
      <c r="A10" s="110" t="s">
        <v>108</v>
      </c>
      <c r="B10" s="111"/>
      <c r="C10" s="111"/>
      <c r="D10" s="111"/>
      <c r="E10" s="112"/>
      <c r="F10" s="28">
        <v>607.29899999999998</v>
      </c>
      <c r="G10" s="28">
        <f>G12+J94</f>
        <v>603.70199999999988</v>
      </c>
      <c r="H10" s="28">
        <f>H12+K94</f>
        <v>7.7569999999999997</v>
      </c>
      <c r="I10" s="28">
        <f>J10+K10</f>
        <v>770.22</v>
      </c>
      <c r="J10" s="28">
        <v>750.22</v>
      </c>
      <c r="K10" s="28">
        <f>K12+N94</f>
        <v>20</v>
      </c>
      <c r="L10" s="28">
        <f>M10+N10</f>
        <v>829.7</v>
      </c>
      <c r="M10" s="28">
        <v>817.7</v>
      </c>
      <c r="N10" s="28">
        <f>N12+Q94</f>
        <v>12</v>
      </c>
    </row>
    <row r="11" spans="1:16" ht="24" customHeight="1">
      <c r="A11" s="95" t="s">
        <v>110</v>
      </c>
      <c r="B11" s="96"/>
      <c r="C11" s="96"/>
      <c r="D11" s="97"/>
      <c r="E11" s="8" t="s">
        <v>3</v>
      </c>
      <c r="F11" s="29">
        <v>0</v>
      </c>
      <c r="G11" s="30">
        <v>121</v>
      </c>
      <c r="H11" s="30"/>
      <c r="I11" s="29">
        <v>122</v>
      </c>
      <c r="J11" s="30"/>
      <c r="K11" s="30"/>
      <c r="L11" s="29">
        <v>122</v>
      </c>
      <c r="M11" s="30"/>
      <c r="N11" s="30"/>
    </row>
    <row r="12" spans="1:16">
      <c r="A12" s="51">
        <v>2</v>
      </c>
      <c r="B12" s="51"/>
      <c r="C12" s="51"/>
      <c r="D12" s="51"/>
      <c r="E12" s="9" t="s">
        <v>4</v>
      </c>
      <c r="F12" s="29">
        <f t="shared" ref="F12:F24" si="0">G12+H12</f>
        <v>606.55899999999986</v>
      </c>
      <c r="G12" s="29">
        <f>G13+G16+G59+G60+G68+G70+G79+G89</f>
        <v>598.80199999999991</v>
      </c>
      <c r="H12" s="29">
        <f>H13+H16+H59+H60+H68+H70+H79+H89</f>
        <v>7.7569999999999997</v>
      </c>
      <c r="I12" s="29">
        <f t="shared" ref="I12:I24" si="1">J12+K12</f>
        <v>765.32</v>
      </c>
      <c r="J12" s="29">
        <f>J13+J16+J59+J60+J68+J70+J79+J89</f>
        <v>745.32</v>
      </c>
      <c r="K12" s="29">
        <f>K13+K16+K59+K60+K68+K70+K79+K89</f>
        <v>20</v>
      </c>
      <c r="L12" s="29">
        <f t="shared" ref="L12:L24" si="2">M12+N12</f>
        <v>824.69999999999993</v>
      </c>
      <c r="M12" s="29">
        <f>M13+M16+M59+M60+M68+M70+M79+M89</f>
        <v>812.69999999999993</v>
      </c>
      <c r="N12" s="29">
        <f>N13+N16+N59+N60+N68+N70+N79+N89</f>
        <v>12</v>
      </c>
    </row>
    <row r="13" spans="1:16">
      <c r="A13" s="51">
        <v>2</v>
      </c>
      <c r="B13" s="51">
        <v>1</v>
      </c>
      <c r="C13" s="51"/>
      <c r="D13" s="51"/>
      <c r="E13" s="10" t="s">
        <v>5</v>
      </c>
      <c r="F13" s="31">
        <f t="shared" si="0"/>
        <v>540.36199999999997</v>
      </c>
      <c r="G13" s="31">
        <f>G14</f>
        <v>540.36199999999997</v>
      </c>
      <c r="H13" s="31">
        <f>H14</f>
        <v>0</v>
      </c>
      <c r="I13" s="31">
        <f t="shared" si="1"/>
        <v>634.63200000000006</v>
      </c>
      <c r="J13" s="31">
        <f>J14</f>
        <v>630.53200000000004</v>
      </c>
      <c r="K13" s="31">
        <f>K14</f>
        <v>4.0999999999999996</v>
      </c>
      <c r="L13" s="31">
        <f t="shared" si="2"/>
        <v>720.27599999999995</v>
      </c>
      <c r="M13" s="31">
        <f>M14</f>
        <v>720.27599999999995</v>
      </c>
      <c r="N13" s="31">
        <f>N14</f>
        <v>0</v>
      </c>
    </row>
    <row r="14" spans="1:16">
      <c r="A14" s="52">
        <v>2</v>
      </c>
      <c r="B14" s="52">
        <v>1</v>
      </c>
      <c r="C14" s="52">
        <v>1</v>
      </c>
      <c r="D14" s="52"/>
      <c r="E14" s="11" t="s">
        <v>6</v>
      </c>
      <c r="F14" s="31">
        <f t="shared" si="0"/>
        <v>540.36199999999997</v>
      </c>
      <c r="G14" s="31">
        <f>G15</f>
        <v>540.36199999999997</v>
      </c>
      <c r="H14" s="31">
        <f>H15</f>
        <v>0</v>
      </c>
      <c r="I14" s="31">
        <f t="shared" si="1"/>
        <v>634.63200000000006</v>
      </c>
      <c r="J14" s="31">
        <f>J15</f>
        <v>630.53200000000004</v>
      </c>
      <c r="K14" s="31">
        <f>K15</f>
        <v>4.0999999999999996</v>
      </c>
      <c r="L14" s="31">
        <f t="shared" si="2"/>
        <v>720.27599999999995</v>
      </c>
      <c r="M14" s="31">
        <f>M15</f>
        <v>720.27599999999995</v>
      </c>
      <c r="N14" s="31">
        <f>N15</f>
        <v>0</v>
      </c>
    </row>
    <row r="15" spans="1:16" ht="22.5">
      <c r="A15" s="52">
        <v>2</v>
      </c>
      <c r="B15" s="52">
        <v>1</v>
      </c>
      <c r="C15" s="52">
        <v>1</v>
      </c>
      <c r="D15" s="52">
        <v>1</v>
      </c>
      <c r="E15" s="12" t="s">
        <v>7</v>
      </c>
      <c r="F15" s="31">
        <f t="shared" si="0"/>
        <v>540.36199999999997</v>
      </c>
      <c r="G15" s="31">
        <v>540.36199999999997</v>
      </c>
      <c r="H15" s="31"/>
      <c r="I15" s="31">
        <f t="shared" si="1"/>
        <v>634.63200000000006</v>
      </c>
      <c r="J15" s="31">
        <v>630.53200000000004</v>
      </c>
      <c r="K15" s="31">
        <v>4.0999999999999996</v>
      </c>
      <c r="L15" s="31">
        <f t="shared" si="2"/>
        <v>720.27599999999995</v>
      </c>
      <c r="M15" s="31">
        <v>720.27599999999995</v>
      </c>
      <c r="N15" s="31"/>
    </row>
    <row r="16" spans="1:16">
      <c r="A16" s="52">
        <v>2</v>
      </c>
      <c r="B16" s="52">
        <v>2</v>
      </c>
      <c r="C16" s="52"/>
      <c r="D16" s="52"/>
      <c r="E16" s="10" t="s">
        <v>8</v>
      </c>
      <c r="F16" s="31">
        <f t="shared" si="0"/>
        <v>66.197000000000003</v>
      </c>
      <c r="G16" s="31">
        <f>G17+G18+G21+G35+G36+G37+G38+G39+G46</f>
        <v>58.44</v>
      </c>
      <c r="H16" s="31">
        <f>H17+H18+H21+H35+H36+H37+H38+H39+H46</f>
        <v>7.7569999999999997</v>
      </c>
      <c r="I16" s="31">
        <f t="shared" si="1"/>
        <v>130.68799999999999</v>
      </c>
      <c r="J16" s="33">
        <v>114.788</v>
      </c>
      <c r="K16" s="31">
        <f>K17+K18+K21+K35+K36+K37+K38+K39+K46</f>
        <v>15.9</v>
      </c>
      <c r="L16" s="31">
        <f t="shared" si="2"/>
        <v>104.42399999999999</v>
      </c>
      <c r="M16" s="31">
        <f>M17+M18+M21+M35+M36+M37+M38+M39+M46</f>
        <v>92.423999999999992</v>
      </c>
      <c r="N16" s="31">
        <f>N17+N18+N21+N35+N36+N37+N38+N39+N46</f>
        <v>12</v>
      </c>
    </row>
    <row r="17" spans="1:14" ht="22.5">
      <c r="A17" s="52">
        <v>2</v>
      </c>
      <c r="B17" s="52">
        <v>2</v>
      </c>
      <c r="C17" s="52">
        <v>1</v>
      </c>
      <c r="D17" s="52"/>
      <c r="E17" s="11" t="s">
        <v>9</v>
      </c>
      <c r="F17" s="32">
        <f t="shared" si="0"/>
        <v>0</v>
      </c>
      <c r="G17" s="33"/>
      <c r="H17" s="34">
        <v>0</v>
      </c>
      <c r="I17" s="32">
        <f t="shared" si="1"/>
        <v>33.008000000000003</v>
      </c>
      <c r="J17" s="33">
        <v>31.108000000000001</v>
      </c>
      <c r="K17" s="34">
        <v>1.9</v>
      </c>
      <c r="L17" s="32">
        <f t="shared" si="2"/>
        <v>15</v>
      </c>
      <c r="M17" s="33">
        <v>15</v>
      </c>
      <c r="N17" s="34"/>
    </row>
    <row r="18" spans="1:14">
      <c r="A18" s="52">
        <v>2</v>
      </c>
      <c r="B18" s="52">
        <v>2</v>
      </c>
      <c r="C18" s="52">
        <v>2</v>
      </c>
      <c r="D18" s="52"/>
      <c r="E18" s="11" t="s">
        <v>10</v>
      </c>
      <c r="F18" s="32">
        <f t="shared" si="0"/>
        <v>7.3</v>
      </c>
      <c r="G18" s="35">
        <f>G19+G20</f>
        <v>4.8</v>
      </c>
      <c r="H18" s="36">
        <v>2.5</v>
      </c>
      <c r="I18" s="37">
        <f t="shared" ref="I18" si="3">J18+K18</f>
        <v>12.6</v>
      </c>
      <c r="J18" s="38">
        <v>9.6</v>
      </c>
      <c r="K18" s="39">
        <v>3</v>
      </c>
      <c r="L18" s="37">
        <f t="shared" ref="L18" si="4">M18+N18</f>
        <v>13.783999999999999</v>
      </c>
      <c r="M18" s="38">
        <v>3.7839999999999998</v>
      </c>
      <c r="N18" s="39">
        <v>10</v>
      </c>
    </row>
    <row r="19" spans="1:14">
      <c r="A19" s="52">
        <v>2</v>
      </c>
      <c r="B19" s="52">
        <v>2</v>
      </c>
      <c r="C19" s="52">
        <v>2</v>
      </c>
      <c r="D19" s="52">
        <v>1</v>
      </c>
      <c r="E19" s="12" t="s">
        <v>11</v>
      </c>
      <c r="F19" s="37">
        <f t="shared" si="0"/>
        <v>7.3</v>
      </c>
      <c r="G19" s="38">
        <v>4.8</v>
      </c>
      <c r="H19" s="39">
        <v>2.5</v>
      </c>
      <c r="I19" s="37">
        <f t="shared" si="1"/>
        <v>12.6</v>
      </c>
      <c r="J19" s="38">
        <v>9.6</v>
      </c>
      <c r="K19" s="39">
        <v>3</v>
      </c>
      <c r="L19" s="37">
        <f t="shared" si="2"/>
        <v>13.783999999999999</v>
      </c>
      <c r="M19" s="38">
        <v>3.7839999999999998</v>
      </c>
      <c r="N19" s="39">
        <v>10</v>
      </c>
    </row>
    <row r="20" spans="1:14">
      <c r="A20" s="52">
        <v>2</v>
      </c>
      <c r="B20" s="52">
        <v>2</v>
      </c>
      <c r="C20" s="52">
        <v>2</v>
      </c>
      <c r="D20" s="52">
        <v>2</v>
      </c>
      <c r="E20" s="12" t="s">
        <v>12</v>
      </c>
      <c r="F20" s="37">
        <f t="shared" si="0"/>
        <v>0</v>
      </c>
      <c r="G20" s="38">
        <v>0</v>
      </c>
      <c r="H20" s="39">
        <v>0</v>
      </c>
      <c r="I20" s="37">
        <f t="shared" si="1"/>
        <v>0</v>
      </c>
      <c r="J20" s="38">
        <v>0</v>
      </c>
      <c r="K20" s="39">
        <v>0</v>
      </c>
      <c r="L20" s="37">
        <f t="shared" si="2"/>
        <v>0</v>
      </c>
      <c r="M20" s="38">
        <v>0</v>
      </c>
      <c r="N20" s="39">
        <v>0</v>
      </c>
    </row>
    <row r="21" spans="1:14">
      <c r="A21" s="52">
        <v>2</v>
      </c>
      <c r="B21" s="52">
        <v>2</v>
      </c>
      <c r="C21" s="52">
        <v>3</v>
      </c>
      <c r="D21" s="52"/>
      <c r="E21" s="11" t="s">
        <v>13</v>
      </c>
      <c r="F21" s="32">
        <f t="shared" si="0"/>
        <v>32.33</v>
      </c>
      <c r="G21" s="35">
        <f>G22+G23+G24+G25+G26+G27+G28+G29+G30+G31+G32+G33+G34</f>
        <v>31.83</v>
      </c>
      <c r="H21" s="35">
        <f>H22+H23+H24+H25+H26+H27+H28+H29+H30+H31+H32+H33+H34</f>
        <v>0.5</v>
      </c>
      <c r="I21" s="32">
        <f t="shared" si="1"/>
        <v>47.655999999999999</v>
      </c>
      <c r="J21" s="35">
        <f>J22+J23+J24+J25+J26+J27+J28+J29+J30+J31+J32+J33+J34</f>
        <v>44.256</v>
      </c>
      <c r="K21" s="35">
        <f>K22+K23+K24+K25+K26+K27+K28+K29+K30+K31+K32+K33+K34</f>
        <v>3.4</v>
      </c>
      <c r="L21" s="32">
        <f t="shared" si="2"/>
        <v>45.04</v>
      </c>
      <c r="M21" s="35">
        <f>M22+M23+M24+M25+M26+M27+M28+M29+M30+M31+M32+M33+M34</f>
        <v>45.04</v>
      </c>
      <c r="N21" s="35">
        <f>N22+N23+N24+N25+N26+N27+N28+N29+N30+N31+N32+N33+N34</f>
        <v>0</v>
      </c>
    </row>
    <row r="22" spans="1:14" ht="78.75">
      <c r="A22" s="52">
        <v>2</v>
      </c>
      <c r="B22" s="52">
        <v>2</v>
      </c>
      <c r="C22" s="52">
        <v>3</v>
      </c>
      <c r="D22" s="52">
        <v>1</v>
      </c>
      <c r="E22" s="12" t="s">
        <v>14</v>
      </c>
      <c r="F22" s="37">
        <f t="shared" si="0"/>
        <v>2.23</v>
      </c>
      <c r="G22" s="38">
        <v>2.0299999999999998</v>
      </c>
      <c r="H22" s="39">
        <v>0.2</v>
      </c>
      <c r="I22" s="37">
        <f t="shared" si="1"/>
        <v>2.7</v>
      </c>
      <c r="J22" s="38">
        <v>2.7</v>
      </c>
      <c r="K22" s="39"/>
      <c r="L22" s="37">
        <f t="shared" si="2"/>
        <v>2.5</v>
      </c>
      <c r="M22" s="38">
        <v>2.5</v>
      </c>
      <c r="N22" s="39"/>
    </row>
    <row r="23" spans="1:14" ht="22.5">
      <c r="A23" s="52">
        <v>2</v>
      </c>
      <c r="B23" s="52">
        <v>2</v>
      </c>
      <c r="C23" s="52">
        <v>3</v>
      </c>
      <c r="D23" s="52">
        <v>2</v>
      </c>
      <c r="E23" s="13" t="s">
        <v>58</v>
      </c>
      <c r="F23" s="37">
        <f t="shared" si="0"/>
        <v>0</v>
      </c>
      <c r="G23" s="38">
        <v>0</v>
      </c>
      <c r="H23" s="39"/>
      <c r="I23" s="37">
        <f t="shared" si="1"/>
        <v>0</v>
      </c>
      <c r="J23" s="38">
        <v>0</v>
      </c>
      <c r="K23" s="39"/>
      <c r="L23" s="37">
        <f t="shared" si="2"/>
        <v>0</v>
      </c>
      <c r="M23" s="38">
        <v>0</v>
      </c>
      <c r="N23" s="39"/>
    </row>
    <row r="24" spans="1:14" ht="78.75">
      <c r="A24" s="52">
        <v>2</v>
      </c>
      <c r="B24" s="52">
        <v>2</v>
      </c>
      <c r="C24" s="52">
        <v>3</v>
      </c>
      <c r="D24" s="52">
        <v>3</v>
      </c>
      <c r="E24" s="13" t="s">
        <v>15</v>
      </c>
      <c r="F24" s="37">
        <f t="shared" si="0"/>
        <v>1.1000000000000001</v>
      </c>
      <c r="G24" s="38">
        <v>1.1000000000000001</v>
      </c>
      <c r="H24" s="39"/>
      <c r="I24" s="37">
        <f t="shared" si="1"/>
        <v>2</v>
      </c>
      <c r="J24" s="38">
        <v>2</v>
      </c>
      <c r="K24" s="39"/>
      <c r="L24" s="37">
        <f t="shared" si="2"/>
        <v>2</v>
      </c>
      <c r="M24" s="38">
        <v>2</v>
      </c>
      <c r="N24" s="39"/>
    </row>
    <row r="25" spans="1:14" ht="33.75">
      <c r="A25" s="52">
        <v>2</v>
      </c>
      <c r="B25" s="52">
        <v>2</v>
      </c>
      <c r="C25" s="52">
        <v>3</v>
      </c>
      <c r="D25" s="52">
        <v>4</v>
      </c>
      <c r="E25" s="12" t="s">
        <v>16</v>
      </c>
      <c r="F25" s="37">
        <f>G25+H25</f>
        <v>1</v>
      </c>
      <c r="G25" s="37">
        <v>1</v>
      </c>
      <c r="H25" s="40">
        <v>0</v>
      </c>
      <c r="I25" s="37">
        <f>J25+K25</f>
        <v>2</v>
      </c>
      <c r="J25" s="37">
        <v>2</v>
      </c>
      <c r="K25" s="40">
        <v>0</v>
      </c>
      <c r="L25" s="37">
        <f>M25+N25</f>
        <v>1</v>
      </c>
      <c r="M25" s="37">
        <v>1</v>
      </c>
      <c r="N25" s="40">
        <v>0</v>
      </c>
    </row>
    <row r="26" spans="1:14" ht="33.75">
      <c r="A26" s="52">
        <v>2</v>
      </c>
      <c r="B26" s="52">
        <v>2</v>
      </c>
      <c r="C26" s="52">
        <v>3</v>
      </c>
      <c r="D26" s="52">
        <v>5</v>
      </c>
      <c r="E26" s="12" t="s">
        <v>17</v>
      </c>
      <c r="F26" s="37">
        <f t="shared" ref="F26:F45" si="5">G26+H26</f>
        <v>0</v>
      </c>
      <c r="G26" s="37"/>
      <c r="H26" s="40">
        <v>0</v>
      </c>
      <c r="I26" s="37">
        <f t="shared" ref="I26:I45" si="6">J26+K26</f>
        <v>1.7</v>
      </c>
      <c r="J26" s="37">
        <v>1.7</v>
      </c>
      <c r="K26" s="40">
        <v>0</v>
      </c>
      <c r="L26" s="37">
        <f t="shared" ref="L26:L45" si="7">M26+N26</f>
        <v>0</v>
      </c>
      <c r="M26" s="37"/>
      <c r="N26" s="40">
        <v>0</v>
      </c>
    </row>
    <row r="27" spans="1:14" ht="33.75">
      <c r="A27" s="52">
        <v>2</v>
      </c>
      <c r="B27" s="52">
        <v>2</v>
      </c>
      <c r="C27" s="52">
        <v>3</v>
      </c>
      <c r="D27" s="52">
        <v>6</v>
      </c>
      <c r="E27" s="12" t="s">
        <v>59</v>
      </c>
      <c r="F27" s="37">
        <f t="shared" si="5"/>
        <v>2.1</v>
      </c>
      <c r="G27" s="38">
        <v>1.8</v>
      </c>
      <c r="H27" s="39">
        <v>0.3</v>
      </c>
      <c r="I27" s="37">
        <f t="shared" si="6"/>
        <v>3.3</v>
      </c>
      <c r="J27" s="38">
        <v>3.3</v>
      </c>
      <c r="K27" s="39"/>
      <c r="L27" s="37">
        <f t="shared" si="7"/>
        <v>2.5</v>
      </c>
      <c r="M27" s="38">
        <v>2.5</v>
      </c>
      <c r="N27" s="39"/>
    </row>
    <row r="28" spans="1:14" ht="33.75">
      <c r="A28" s="52">
        <v>2</v>
      </c>
      <c r="B28" s="52">
        <v>2</v>
      </c>
      <c r="C28" s="52">
        <v>3</v>
      </c>
      <c r="D28" s="52">
        <v>7</v>
      </c>
      <c r="E28" s="14" t="s">
        <v>60</v>
      </c>
      <c r="F28" s="37">
        <f t="shared" si="5"/>
        <v>0</v>
      </c>
      <c r="G28" s="38"/>
      <c r="H28" s="39"/>
      <c r="I28" s="37">
        <f t="shared" si="6"/>
        <v>0</v>
      </c>
      <c r="J28" s="38"/>
      <c r="K28" s="39"/>
      <c r="L28" s="37">
        <f t="shared" si="7"/>
        <v>0</v>
      </c>
      <c r="M28" s="38"/>
      <c r="N28" s="39"/>
    </row>
    <row r="29" spans="1:14" ht="45">
      <c r="A29" s="52">
        <v>2</v>
      </c>
      <c r="B29" s="52">
        <v>2</v>
      </c>
      <c r="C29" s="52">
        <v>3</v>
      </c>
      <c r="D29" s="52">
        <v>8</v>
      </c>
      <c r="E29" s="12" t="s">
        <v>18</v>
      </c>
      <c r="F29" s="37"/>
      <c r="G29" s="38">
        <v>3</v>
      </c>
      <c r="H29" s="39"/>
      <c r="I29" s="37">
        <f t="shared" si="6"/>
        <v>4.9000000000000004</v>
      </c>
      <c r="J29" s="38">
        <v>4.9000000000000004</v>
      </c>
      <c r="K29" s="39"/>
      <c r="L29" s="37">
        <f t="shared" si="7"/>
        <v>2.5</v>
      </c>
      <c r="M29" s="38">
        <v>2.5</v>
      </c>
      <c r="N29" s="39"/>
    </row>
    <row r="30" spans="1:14" ht="67.5">
      <c r="A30" s="52">
        <v>2</v>
      </c>
      <c r="B30" s="52">
        <v>2</v>
      </c>
      <c r="C30" s="52">
        <v>3</v>
      </c>
      <c r="D30" s="52">
        <v>9</v>
      </c>
      <c r="E30" s="12" t="s">
        <v>61</v>
      </c>
      <c r="F30" s="37">
        <f t="shared" si="5"/>
        <v>0</v>
      </c>
      <c r="G30" s="38"/>
      <c r="H30" s="39"/>
      <c r="I30" s="37">
        <f t="shared" si="6"/>
        <v>0</v>
      </c>
      <c r="J30" s="38"/>
      <c r="K30" s="39"/>
      <c r="L30" s="37">
        <f t="shared" si="7"/>
        <v>0</v>
      </c>
      <c r="M30" s="38"/>
      <c r="N30" s="39"/>
    </row>
    <row r="31" spans="1:14">
      <c r="A31" s="52">
        <v>2</v>
      </c>
      <c r="B31" s="52">
        <v>2</v>
      </c>
      <c r="C31" s="52">
        <v>3</v>
      </c>
      <c r="D31" s="52">
        <v>10</v>
      </c>
      <c r="E31" s="12" t="s">
        <v>19</v>
      </c>
      <c r="F31" s="37">
        <f t="shared" si="5"/>
        <v>5</v>
      </c>
      <c r="G31" s="38">
        <v>5</v>
      </c>
      <c r="H31" s="39"/>
      <c r="I31" s="37">
        <f t="shared" si="6"/>
        <v>5.5</v>
      </c>
      <c r="J31" s="38">
        <v>5.5</v>
      </c>
      <c r="K31" s="39"/>
      <c r="L31" s="37">
        <f t="shared" si="7"/>
        <v>5.5</v>
      </c>
      <c r="M31" s="38">
        <v>5.5</v>
      </c>
      <c r="N31" s="39"/>
    </row>
    <row r="32" spans="1:14" ht="22.5">
      <c r="A32" s="52">
        <v>2</v>
      </c>
      <c r="B32" s="52">
        <v>2</v>
      </c>
      <c r="C32" s="52">
        <v>3</v>
      </c>
      <c r="D32" s="52">
        <v>11</v>
      </c>
      <c r="E32" s="12" t="s">
        <v>20</v>
      </c>
      <c r="F32" s="37">
        <f t="shared" si="5"/>
        <v>0</v>
      </c>
      <c r="G32" s="38">
        <v>0</v>
      </c>
      <c r="H32" s="39"/>
      <c r="I32" s="37">
        <f t="shared" si="6"/>
        <v>0</v>
      </c>
      <c r="J32" s="38">
        <v>0</v>
      </c>
      <c r="K32" s="39"/>
      <c r="L32" s="37">
        <f t="shared" si="7"/>
        <v>0</v>
      </c>
      <c r="M32" s="38">
        <v>0</v>
      </c>
      <c r="N32" s="39"/>
    </row>
    <row r="33" spans="1:14">
      <c r="A33" s="52">
        <v>2</v>
      </c>
      <c r="B33" s="52">
        <v>2</v>
      </c>
      <c r="C33" s="52">
        <v>3</v>
      </c>
      <c r="D33" s="52">
        <v>12</v>
      </c>
      <c r="E33" s="12" t="s">
        <v>21</v>
      </c>
      <c r="F33" s="37">
        <f t="shared" si="5"/>
        <v>13</v>
      </c>
      <c r="G33" s="37">
        <v>13</v>
      </c>
      <c r="H33" s="37"/>
      <c r="I33" s="37">
        <f t="shared" si="6"/>
        <v>14.256</v>
      </c>
      <c r="J33" s="37">
        <v>14.256</v>
      </c>
      <c r="K33" s="37"/>
      <c r="L33" s="37">
        <f t="shared" si="7"/>
        <v>20</v>
      </c>
      <c r="M33" s="37">
        <v>20</v>
      </c>
      <c r="N33" s="37"/>
    </row>
    <row r="34" spans="1:14" ht="22.5">
      <c r="A34" s="52">
        <v>2</v>
      </c>
      <c r="B34" s="52">
        <v>2</v>
      </c>
      <c r="C34" s="52">
        <v>3</v>
      </c>
      <c r="D34" s="52">
        <v>14</v>
      </c>
      <c r="E34" s="12" t="s">
        <v>22</v>
      </c>
      <c r="F34" s="37">
        <f t="shared" si="5"/>
        <v>4.9000000000000004</v>
      </c>
      <c r="G34" s="38">
        <v>4.9000000000000004</v>
      </c>
      <c r="H34" s="39"/>
      <c r="I34" s="37">
        <f t="shared" si="6"/>
        <v>11.3</v>
      </c>
      <c r="J34" s="38">
        <v>7.9</v>
      </c>
      <c r="K34" s="39">
        <v>3.4</v>
      </c>
      <c r="L34" s="37">
        <f t="shared" si="7"/>
        <v>9.0399999999999991</v>
      </c>
      <c r="M34" s="38">
        <v>9.0399999999999991</v>
      </c>
      <c r="N34" s="39"/>
    </row>
    <row r="35" spans="1:14" ht="22.5">
      <c r="A35" s="52">
        <v>2</v>
      </c>
      <c r="B35" s="52">
        <v>2</v>
      </c>
      <c r="C35" s="52">
        <v>4</v>
      </c>
      <c r="D35" s="52"/>
      <c r="E35" s="11" t="s">
        <v>23</v>
      </c>
      <c r="F35" s="32">
        <f t="shared" si="5"/>
        <v>4</v>
      </c>
      <c r="G35" s="33">
        <v>4</v>
      </c>
      <c r="H35" s="34">
        <v>0</v>
      </c>
      <c r="I35" s="32">
        <f t="shared" si="6"/>
        <v>9.1900000000000013</v>
      </c>
      <c r="J35" s="33">
        <v>7.69</v>
      </c>
      <c r="K35" s="34">
        <v>1.5</v>
      </c>
      <c r="L35" s="32">
        <f t="shared" si="7"/>
        <v>10</v>
      </c>
      <c r="M35" s="33">
        <v>8</v>
      </c>
      <c r="N35" s="34">
        <v>2</v>
      </c>
    </row>
    <row r="36" spans="1:14">
      <c r="A36" s="52">
        <v>2</v>
      </c>
      <c r="B36" s="52">
        <v>2</v>
      </c>
      <c r="C36" s="52">
        <v>5</v>
      </c>
      <c r="D36" s="52"/>
      <c r="E36" s="11" t="s">
        <v>62</v>
      </c>
      <c r="F36" s="32">
        <f t="shared" si="5"/>
        <v>0</v>
      </c>
      <c r="G36" s="33"/>
      <c r="H36" s="34"/>
      <c r="I36" s="32">
        <f t="shared" si="6"/>
        <v>0</v>
      </c>
      <c r="J36" s="33"/>
      <c r="K36" s="34"/>
      <c r="L36" s="32">
        <f t="shared" si="7"/>
        <v>0</v>
      </c>
      <c r="M36" s="33"/>
      <c r="N36" s="34"/>
    </row>
    <row r="37" spans="1:14">
      <c r="A37" s="52">
        <v>2</v>
      </c>
      <c r="B37" s="52">
        <v>2</v>
      </c>
      <c r="C37" s="52">
        <v>6</v>
      </c>
      <c r="D37" s="52"/>
      <c r="E37" s="11" t="s">
        <v>63</v>
      </c>
      <c r="F37" s="32">
        <f t="shared" si="5"/>
        <v>0</v>
      </c>
      <c r="G37" s="33"/>
      <c r="H37" s="34"/>
      <c r="I37" s="32">
        <f t="shared" si="6"/>
        <v>0</v>
      </c>
      <c r="J37" s="33"/>
      <c r="K37" s="34"/>
      <c r="L37" s="32">
        <f t="shared" si="7"/>
        <v>0</v>
      </c>
      <c r="M37" s="33"/>
      <c r="N37" s="34"/>
    </row>
    <row r="38" spans="1:14" ht="45">
      <c r="A38" s="52">
        <v>2</v>
      </c>
      <c r="B38" s="52">
        <v>2</v>
      </c>
      <c r="C38" s="52">
        <v>7</v>
      </c>
      <c r="D38" s="52"/>
      <c r="E38" s="11" t="s">
        <v>24</v>
      </c>
      <c r="F38" s="32">
        <f t="shared" si="5"/>
        <v>2.61</v>
      </c>
      <c r="G38" s="33">
        <v>2.61</v>
      </c>
      <c r="H38" s="34">
        <v>0</v>
      </c>
      <c r="I38" s="32">
        <f t="shared" si="6"/>
        <v>1.3</v>
      </c>
      <c r="J38" s="33">
        <v>1.3</v>
      </c>
      <c r="K38" s="34">
        <v>0</v>
      </c>
      <c r="L38" s="32">
        <f t="shared" si="7"/>
        <v>2</v>
      </c>
      <c r="M38" s="33">
        <v>2</v>
      </c>
      <c r="N38" s="34">
        <v>0</v>
      </c>
    </row>
    <row r="39" spans="1:14" ht="33.75">
      <c r="A39" s="52">
        <v>2</v>
      </c>
      <c r="B39" s="52">
        <v>2</v>
      </c>
      <c r="C39" s="52">
        <v>8</v>
      </c>
      <c r="D39" s="52"/>
      <c r="E39" s="11" t="s">
        <v>25</v>
      </c>
      <c r="F39" s="32">
        <f t="shared" si="5"/>
        <v>6.7569999999999997</v>
      </c>
      <c r="G39" s="36">
        <f>SUM(G40:G45)</f>
        <v>4</v>
      </c>
      <c r="H39" s="36">
        <f>SUM(H40:H45)</f>
        <v>2.7570000000000001</v>
      </c>
      <c r="I39" s="32">
        <f t="shared" si="6"/>
        <v>12.76</v>
      </c>
      <c r="J39" s="38">
        <v>6.66</v>
      </c>
      <c r="K39" s="36">
        <f>SUM(K40:K45)</f>
        <v>6.1</v>
      </c>
      <c r="L39" s="32">
        <f t="shared" si="7"/>
        <v>9.6</v>
      </c>
      <c r="M39" s="36">
        <f>SUM(M40:M45)</f>
        <v>9.6</v>
      </c>
      <c r="N39" s="36">
        <f>SUM(N40:N45)</f>
        <v>0</v>
      </c>
    </row>
    <row r="40" spans="1:14" ht="22.5">
      <c r="A40" s="52">
        <v>2</v>
      </c>
      <c r="B40" s="52">
        <v>2</v>
      </c>
      <c r="C40" s="52">
        <v>8</v>
      </c>
      <c r="D40" s="52">
        <v>1</v>
      </c>
      <c r="E40" s="12" t="s">
        <v>26</v>
      </c>
      <c r="F40" s="37">
        <f t="shared" si="5"/>
        <v>0</v>
      </c>
      <c r="G40" s="38">
        <v>0</v>
      </c>
      <c r="H40" s="39">
        <v>0</v>
      </c>
      <c r="I40" s="37">
        <f t="shared" si="6"/>
        <v>0</v>
      </c>
      <c r="J40" s="38">
        <v>0</v>
      </c>
      <c r="K40" s="39">
        <v>0</v>
      </c>
      <c r="L40" s="37">
        <f t="shared" si="7"/>
        <v>0</v>
      </c>
      <c r="M40" s="38">
        <v>0</v>
      </c>
      <c r="N40" s="39">
        <v>0</v>
      </c>
    </row>
    <row r="41" spans="1:14" ht="22.5">
      <c r="A41" s="52">
        <v>2</v>
      </c>
      <c r="B41" s="52">
        <v>2</v>
      </c>
      <c r="C41" s="52">
        <v>8</v>
      </c>
      <c r="D41" s="52">
        <v>2</v>
      </c>
      <c r="E41" s="12" t="s">
        <v>27</v>
      </c>
      <c r="F41" s="37">
        <f t="shared" si="5"/>
        <v>0</v>
      </c>
      <c r="G41" s="38">
        <v>0</v>
      </c>
      <c r="H41" s="39">
        <v>0</v>
      </c>
      <c r="I41" s="37">
        <f t="shared" si="6"/>
        <v>0</v>
      </c>
      <c r="J41" s="38">
        <v>0</v>
      </c>
      <c r="K41" s="39">
        <v>0</v>
      </c>
      <c r="L41" s="37">
        <f t="shared" si="7"/>
        <v>0</v>
      </c>
      <c r="M41" s="38">
        <v>0</v>
      </c>
      <c r="N41" s="39">
        <v>0</v>
      </c>
    </row>
    <row r="42" spans="1:14" ht="33.75">
      <c r="A42" s="52">
        <v>2</v>
      </c>
      <c r="B42" s="52">
        <v>2</v>
      </c>
      <c r="C42" s="52">
        <v>8</v>
      </c>
      <c r="D42" s="52">
        <v>3</v>
      </c>
      <c r="E42" s="12" t="s">
        <v>28</v>
      </c>
      <c r="F42" s="37">
        <f t="shared" si="5"/>
        <v>0</v>
      </c>
      <c r="G42" s="38">
        <v>0</v>
      </c>
      <c r="H42" s="39"/>
      <c r="I42" s="37">
        <f t="shared" si="6"/>
        <v>0</v>
      </c>
      <c r="J42" s="38">
        <v>0</v>
      </c>
      <c r="K42" s="39"/>
      <c r="L42" s="37">
        <f t="shared" si="7"/>
        <v>0</v>
      </c>
      <c r="M42" s="38">
        <v>0</v>
      </c>
      <c r="N42" s="39"/>
    </row>
    <row r="43" spans="1:14" ht="33.75">
      <c r="A43" s="52">
        <v>2</v>
      </c>
      <c r="B43" s="52">
        <v>2</v>
      </c>
      <c r="C43" s="52">
        <v>8</v>
      </c>
      <c r="D43" s="52">
        <v>4</v>
      </c>
      <c r="E43" s="12" t="s">
        <v>29</v>
      </c>
      <c r="F43" s="37">
        <f t="shared" si="5"/>
        <v>6.7569999999999997</v>
      </c>
      <c r="G43" s="38">
        <v>4</v>
      </c>
      <c r="H43" s="39">
        <v>2.7570000000000001</v>
      </c>
      <c r="I43" s="37">
        <f t="shared" si="6"/>
        <v>12.76</v>
      </c>
      <c r="J43" s="38">
        <v>6.66</v>
      </c>
      <c r="K43" s="39">
        <v>6.1</v>
      </c>
      <c r="L43" s="37">
        <f t="shared" si="7"/>
        <v>9.6</v>
      </c>
      <c r="M43" s="38">
        <v>9.6</v>
      </c>
      <c r="N43" s="39"/>
    </row>
    <row r="44" spans="1:14" ht="45">
      <c r="A44" s="52">
        <v>2</v>
      </c>
      <c r="B44" s="52">
        <v>2</v>
      </c>
      <c r="C44" s="52">
        <v>8</v>
      </c>
      <c r="D44" s="52">
        <v>5</v>
      </c>
      <c r="E44" s="12" t="s">
        <v>64</v>
      </c>
      <c r="F44" s="37">
        <f t="shared" si="5"/>
        <v>0</v>
      </c>
      <c r="G44" s="38"/>
      <c r="H44" s="39">
        <v>0</v>
      </c>
      <c r="I44" s="37">
        <f t="shared" si="6"/>
        <v>0</v>
      </c>
      <c r="J44" s="38"/>
      <c r="K44" s="39">
        <v>0</v>
      </c>
      <c r="L44" s="37">
        <f t="shared" si="7"/>
        <v>0</v>
      </c>
      <c r="M44" s="38"/>
      <c r="N44" s="39">
        <v>0</v>
      </c>
    </row>
    <row r="45" spans="1:14" ht="56.25">
      <c r="A45" s="52">
        <v>2</v>
      </c>
      <c r="B45" s="52">
        <v>2</v>
      </c>
      <c r="C45" s="52">
        <v>8</v>
      </c>
      <c r="D45" s="52">
        <v>6</v>
      </c>
      <c r="E45" s="12" t="s">
        <v>30</v>
      </c>
      <c r="F45" s="37">
        <f t="shared" si="5"/>
        <v>0</v>
      </c>
      <c r="G45" s="38"/>
      <c r="H45" s="39"/>
      <c r="I45" s="37">
        <f t="shared" si="6"/>
        <v>0</v>
      </c>
      <c r="J45" s="38"/>
      <c r="K45" s="39">
        <v>0</v>
      </c>
      <c r="L45" s="37">
        <f t="shared" si="7"/>
        <v>0</v>
      </c>
      <c r="M45" s="38"/>
      <c r="N45" s="39">
        <v>0</v>
      </c>
    </row>
    <row r="46" spans="1:14" ht="22.5">
      <c r="A46" s="52">
        <v>2</v>
      </c>
      <c r="B46" s="52">
        <v>2</v>
      </c>
      <c r="C46" s="52">
        <v>10</v>
      </c>
      <c r="D46" s="52"/>
      <c r="E46" s="11" t="s">
        <v>31</v>
      </c>
      <c r="F46" s="32">
        <f>G46+H46</f>
        <v>13.2</v>
      </c>
      <c r="G46" s="36">
        <f>SUM(G47:G58)</f>
        <v>11.2</v>
      </c>
      <c r="H46" s="36">
        <f>SUM(H47:H58)</f>
        <v>2</v>
      </c>
      <c r="I46" s="32">
        <f>J46+K46</f>
        <v>14.173999999999999</v>
      </c>
      <c r="J46" s="36">
        <f>SUM(J47:J58)</f>
        <v>14.173999999999999</v>
      </c>
      <c r="K46" s="36">
        <f>SUM(K47:K58)</f>
        <v>0</v>
      </c>
      <c r="L46" s="32">
        <f>M46+N46</f>
        <v>9</v>
      </c>
      <c r="M46" s="36">
        <f>SUM(M47:M58)</f>
        <v>9</v>
      </c>
      <c r="N46" s="36">
        <f>SUM(N47:N58)</f>
        <v>0</v>
      </c>
    </row>
    <row r="47" spans="1:14" ht="22.5">
      <c r="A47" s="52">
        <v>2</v>
      </c>
      <c r="B47" s="52">
        <v>2</v>
      </c>
      <c r="C47" s="52">
        <v>10</v>
      </c>
      <c r="D47" s="52">
        <v>1</v>
      </c>
      <c r="E47" s="12" t="s">
        <v>32</v>
      </c>
      <c r="F47" s="29">
        <f t="shared" ref="F47:I94" si="8">G47+H47</f>
        <v>0</v>
      </c>
      <c r="G47" s="41"/>
      <c r="H47" s="42"/>
      <c r="I47" s="29">
        <f t="shared" ref="I47:L94" si="9">J47+K47</f>
        <v>0</v>
      </c>
      <c r="J47" s="41"/>
      <c r="K47" s="42"/>
      <c r="L47" s="29">
        <f t="shared" ref="L47:L93" si="10">M47+N47</f>
        <v>0</v>
      </c>
      <c r="M47" s="41"/>
      <c r="N47" s="42"/>
    </row>
    <row r="48" spans="1:14" ht="22.5">
      <c r="A48" s="52">
        <v>2</v>
      </c>
      <c r="B48" s="52">
        <v>2</v>
      </c>
      <c r="C48" s="52">
        <v>10</v>
      </c>
      <c r="D48" s="52">
        <v>3</v>
      </c>
      <c r="E48" s="12" t="s">
        <v>33</v>
      </c>
      <c r="F48" s="37">
        <f t="shared" si="8"/>
        <v>0</v>
      </c>
      <c r="G48" s="43">
        <v>0</v>
      </c>
      <c r="H48" s="42">
        <v>0</v>
      </c>
      <c r="I48" s="37">
        <f t="shared" si="9"/>
        <v>0</v>
      </c>
      <c r="J48" s="43">
        <v>0</v>
      </c>
      <c r="K48" s="42">
        <v>0</v>
      </c>
      <c r="L48" s="37">
        <f t="shared" si="10"/>
        <v>0</v>
      </c>
      <c r="M48" s="43">
        <v>0</v>
      </c>
      <c r="N48" s="42">
        <v>0</v>
      </c>
    </row>
    <row r="49" spans="1:14" ht="56.25">
      <c r="A49" s="52">
        <v>2</v>
      </c>
      <c r="B49" s="52">
        <v>2</v>
      </c>
      <c r="C49" s="52">
        <v>10</v>
      </c>
      <c r="D49" s="52">
        <v>4</v>
      </c>
      <c r="E49" s="12" t="s">
        <v>34</v>
      </c>
      <c r="F49" s="29">
        <f t="shared" si="8"/>
        <v>0</v>
      </c>
      <c r="G49" s="43"/>
      <c r="H49" s="42"/>
      <c r="I49" s="29">
        <f t="shared" si="9"/>
        <v>0</v>
      </c>
      <c r="J49" s="43"/>
      <c r="K49" s="42"/>
      <c r="L49" s="29">
        <f t="shared" si="10"/>
        <v>0</v>
      </c>
      <c r="M49" s="43"/>
      <c r="N49" s="42"/>
    </row>
    <row r="50" spans="1:14">
      <c r="A50" s="52">
        <v>2</v>
      </c>
      <c r="B50" s="52">
        <v>2</v>
      </c>
      <c r="C50" s="52">
        <v>10</v>
      </c>
      <c r="D50" s="52">
        <v>5</v>
      </c>
      <c r="E50" s="12" t="s">
        <v>65</v>
      </c>
      <c r="F50" s="29">
        <f t="shared" si="8"/>
        <v>2</v>
      </c>
      <c r="G50" s="43">
        <v>2</v>
      </c>
      <c r="H50" s="42"/>
      <c r="I50" s="29">
        <f t="shared" si="9"/>
        <v>1.5</v>
      </c>
      <c r="J50" s="43">
        <v>1.5</v>
      </c>
      <c r="K50" s="42"/>
      <c r="L50" s="29">
        <f t="shared" si="10"/>
        <v>3</v>
      </c>
      <c r="M50" s="43">
        <v>3</v>
      </c>
      <c r="N50" s="42"/>
    </row>
    <row r="51" spans="1:14" ht="56.25">
      <c r="A51" s="52">
        <v>2</v>
      </c>
      <c r="B51" s="52">
        <v>2</v>
      </c>
      <c r="C51" s="52">
        <v>10</v>
      </c>
      <c r="D51" s="52">
        <v>6</v>
      </c>
      <c r="E51" s="12" t="s">
        <v>66</v>
      </c>
      <c r="F51" s="29">
        <f t="shared" si="8"/>
        <v>0</v>
      </c>
      <c r="G51" s="43"/>
      <c r="H51" s="42"/>
      <c r="I51" s="29">
        <f t="shared" si="9"/>
        <v>0</v>
      </c>
      <c r="J51" s="43"/>
      <c r="K51" s="42"/>
      <c r="L51" s="29">
        <f t="shared" si="10"/>
        <v>0</v>
      </c>
      <c r="M51" s="43"/>
      <c r="N51" s="42"/>
    </row>
    <row r="52" spans="1:14" ht="45">
      <c r="A52" s="52">
        <v>2</v>
      </c>
      <c r="B52" s="52">
        <v>2</v>
      </c>
      <c r="C52" s="52">
        <v>10</v>
      </c>
      <c r="D52" s="52">
        <v>7</v>
      </c>
      <c r="E52" s="12" t="s">
        <v>35</v>
      </c>
      <c r="F52" s="29">
        <f t="shared" si="8"/>
        <v>0</v>
      </c>
      <c r="G52" s="43"/>
      <c r="H52" s="42"/>
      <c r="I52" s="29">
        <f t="shared" si="9"/>
        <v>0</v>
      </c>
      <c r="J52" s="43"/>
      <c r="K52" s="42"/>
      <c r="L52" s="29">
        <f t="shared" si="10"/>
        <v>0</v>
      </c>
      <c r="M52" s="43"/>
      <c r="N52" s="42"/>
    </row>
    <row r="53" spans="1:14" ht="22.5">
      <c r="A53" s="52">
        <v>2</v>
      </c>
      <c r="B53" s="52">
        <v>2</v>
      </c>
      <c r="C53" s="52">
        <v>10</v>
      </c>
      <c r="D53" s="52">
        <v>8</v>
      </c>
      <c r="E53" s="12" t="s">
        <v>36</v>
      </c>
      <c r="F53" s="29">
        <f t="shared" si="8"/>
        <v>0</v>
      </c>
      <c r="G53" s="43"/>
      <c r="H53" s="42"/>
      <c r="I53" s="29">
        <f t="shared" si="9"/>
        <v>0</v>
      </c>
      <c r="J53" s="43"/>
      <c r="K53" s="42"/>
      <c r="L53" s="29">
        <f t="shared" si="10"/>
        <v>0</v>
      </c>
      <c r="M53" s="43"/>
      <c r="N53" s="42"/>
    </row>
    <row r="54" spans="1:14" ht="22.5">
      <c r="A54" s="52">
        <v>2</v>
      </c>
      <c r="B54" s="52">
        <v>2</v>
      </c>
      <c r="C54" s="52">
        <v>10</v>
      </c>
      <c r="D54" s="52">
        <v>9</v>
      </c>
      <c r="E54" s="12" t="s">
        <v>37</v>
      </c>
      <c r="F54" s="29">
        <f t="shared" si="8"/>
        <v>0</v>
      </c>
      <c r="G54" s="43"/>
      <c r="H54" s="42"/>
      <c r="I54" s="29">
        <f t="shared" si="9"/>
        <v>0</v>
      </c>
      <c r="J54" s="43"/>
      <c r="K54" s="42"/>
      <c r="L54" s="29">
        <f t="shared" si="10"/>
        <v>0</v>
      </c>
      <c r="M54" s="43"/>
      <c r="N54" s="42"/>
    </row>
    <row r="55" spans="1:14" ht="22.5">
      <c r="A55" s="52">
        <v>2</v>
      </c>
      <c r="B55" s="52">
        <v>2</v>
      </c>
      <c r="C55" s="52">
        <v>10</v>
      </c>
      <c r="D55" s="52">
        <v>10</v>
      </c>
      <c r="E55" s="12" t="s">
        <v>38</v>
      </c>
      <c r="F55" s="29">
        <f t="shared" si="8"/>
        <v>0</v>
      </c>
      <c r="G55" s="43"/>
      <c r="H55" s="42"/>
      <c r="I55" s="29">
        <f t="shared" si="9"/>
        <v>0</v>
      </c>
      <c r="J55" s="43"/>
      <c r="K55" s="42"/>
      <c r="L55" s="29">
        <f t="shared" si="10"/>
        <v>0</v>
      </c>
      <c r="M55" s="43"/>
      <c r="N55" s="42"/>
    </row>
    <row r="56" spans="1:14">
      <c r="A56" s="52">
        <v>2</v>
      </c>
      <c r="B56" s="52">
        <v>2</v>
      </c>
      <c r="C56" s="52">
        <v>10</v>
      </c>
      <c r="D56" s="52">
        <v>11</v>
      </c>
      <c r="E56" s="12" t="s">
        <v>67</v>
      </c>
      <c r="F56" s="29">
        <f t="shared" si="8"/>
        <v>0</v>
      </c>
      <c r="G56" s="43"/>
      <c r="H56" s="42"/>
      <c r="I56" s="29">
        <f t="shared" si="9"/>
        <v>0</v>
      </c>
      <c r="J56" s="43"/>
      <c r="K56" s="42"/>
      <c r="L56" s="29">
        <f t="shared" si="10"/>
        <v>0</v>
      </c>
      <c r="M56" s="43"/>
      <c r="N56" s="42"/>
    </row>
    <row r="57" spans="1:14" ht="56.25">
      <c r="A57" s="52">
        <v>2</v>
      </c>
      <c r="B57" s="52">
        <v>2</v>
      </c>
      <c r="C57" s="52">
        <v>10</v>
      </c>
      <c r="D57" s="52">
        <v>12</v>
      </c>
      <c r="E57" s="12" t="s">
        <v>68</v>
      </c>
      <c r="F57" s="29">
        <f t="shared" si="8"/>
        <v>8.6999999999999993</v>
      </c>
      <c r="G57" s="43">
        <v>6.7</v>
      </c>
      <c r="H57" s="42">
        <v>2</v>
      </c>
      <c r="I57" s="29">
        <f t="shared" si="9"/>
        <v>9.1739999999999995</v>
      </c>
      <c r="J57" s="43">
        <v>9.1739999999999995</v>
      </c>
      <c r="K57" s="42"/>
      <c r="L57" s="29">
        <f t="shared" si="10"/>
        <v>4</v>
      </c>
      <c r="M57" s="43">
        <v>4</v>
      </c>
      <c r="N57" s="42"/>
    </row>
    <row r="58" spans="1:14" ht="33.75">
      <c r="A58" s="52">
        <v>2</v>
      </c>
      <c r="B58" s="52">
        <v>2</v>
      </c>
      <c r="C58" s="52">
        <v>10</v>
      </c>
      <c r="D58" s="52">
        <v>14</v>
      </c>
      <c r="E58" s="12" t="s">
        <v>39</v>
      </c>
      <c r="F58" s="37">
        <f t="shared" si="8"/>
        <v>2.5</v>
      </c>
      <c r="G58" s="43">
        <v>2.5</v>
      </c>
      <c r="H58" s="42">
        <v>0</v>
      </c>
      <c r="I58" s="37">
        <f t="shared" si="9"/>
        <v>3.5</v>
      </c>
      <c r="J58" s="43">
        <v>3.5</v>
      </c>
      <c r="K58" s="42">
        <v>0</v>
      </c>
      <c r="L58" s="37">
        <f t="shared" si="10"/>
        <v>2</v>
      </c>
      <c r="M58" s="43">
        <v>2</v>
      </c>
      <c r="N58" s="42">
        <v>0</v>
      </c>
    </row>
    <row r="59" spans="1:14" ht="22.5">
      <c r="A59" s="52">
        <v>2</v>
      </c>
      <c r="B59" s="52">
        <v>3</v>
      </c>
      <c r="C59" s="52"/>
      <c r="D59" s="52"/>
      <c r="E59" s="10" t="s">
        <v>69</v>
      </c>
      <c r="F59" s="31">
        <f t="shared" si="8"/>
        <v>0</v>
      </c>
      <c r="G59" s="44"/>
      <c r="H59" s="45"/>
      <c r="I59" s="31">
        <f t="shared" si="9"/>
        <v>0</v>
      </c>
      <c r="J59" s="44"/>
      <c r="K59" s="45"/>
      <c r="L59" s="31">
        <f t="shared" si="10"/>
        <v>0</v>
      </c>
      <c r="M59" s="44"/>
      <c r="N59" s="45"/>
    </row>
    <row r="60" spans="1:14">
      <c r="A60" s="52">
        <v>2</v>
      </c>
      <c r="B60" s="52">
        <v>4</v>
      </c>
      <c r="C60" s="52"/>
      <c r="D60" s="52"/>
      <c r="E60" s="10" t="s">
        <v>70</v>
      </c>
      <c r="F60" s="31">
        <f t="shared" si="8"/>
        <v>0</v>
      </c>
      <c r="G60" s="46">
        <f>G61+G66+G67</f>
        <v>0</v>
      </c>
      <c r="H60" s="47">
        <f>H61+H66+H67</f>
        <v>0</v>
      </c>
      <c r="I60" s="31">
        <f t="shared" si="9"/>
        <v>0</v>
      </c>
      <c r="J60" s="46">
        <f>J61+J66+J67</f>
        <v>0</v>
      </c>
      <c r="K60" s="47">
        <f>K61+K66+K67</f>
        <v>0</v>
      </c>
      <c r="L60" s="31">
        <f t="shared" si="10"/>
        <v>0</v>
      </c>
      <c r="M60" s="46">
        <f>M61+M66+M67</f>
        <v>0</v>
      </c>
      <c r="N60" s="47">
        <f>N61+N66+N67</f>
        <v>0</v>
      </c>
    </row>
    <row r="61" spans="1:14">
      <c r="A61" s="52">
        <v>2</v>
      </c>
      <c r="B61" s="52">
        <v>4</v>
      </c>
      <c r="C61" s="52">
        <v>1</v>
      </c>
      <c r="D61" s="52"/>
      <c r="E61" s="11" t="s">
        <v>71</v>
      </c>
      <c r="F61" s="29">
        <f t="shared" si="8"/>
        <v>0</v>
      </c>
      <c r="G61" s="35">
        <f>SUM(G62:G65)</f>
        <v>0</v>
      </c>
      <c r="H61" s="36">
        <f>SUM(H62:H65)</f>
        <v>0</v>
      </c>
      <c r="I61" s="29">
        <f t="shared" si="9"/>
        <v>0</v>
      </c>
      <c r="J61" s="35">
        <f>SUM(J62:J65)</f>
        <v>0</v>
      </c>
      <c r="K61" s="36">
        <f>SUM(K62:K65)</f>
        <v>0</v>
      </c>
      <c r="L61" s="29">
        <f t="shared" si="10"/>
        <v>0</v>
      </c>
      <c r="M61" s="35">
        <f>SUM(M62:M65)</f>
        <v>0</v>
      </c>
      <c r="N61" s="36">
        <f>SUM(N62:N65)</f>
        <v>0</v>
      </c>
    </row>
    <row r="62" spans="1:14">
      <c r="A62" s="52">
        <v>2</v>
      </c>
      <c r="B62" s="52">
        <v>4</v>
      </c>
      <c r="C62" s="52">
        <v>1</v>
      </c>
      <c r="D62" s="52">
        <v>1</v>
      </c>
      <c r="E62" s="12" t="s">
        <v>72</v>
      </c>
      <c r="F62" s="29">
        <f t="shared" si="8"/>
        <v>0</v>
      </c>
      <c r="G62" s="43"/>
      <c r="H62" s="42"/>
      <c r="I62" s="29">
        <f t="shared" si="9"/>
        <v>0</v>
      </c>
      <c r="J62" s="43"/>
      <c r="K62" s="42"/>
      <c r="L62" s="29">
        <f t="shared" si="10"/>
        <v>0</v>
      </c>
      <c r="M62" s="43"/>
      <c r="N62" s="42"/>
    </row>
    <row r="63" spans="1:14" ht="22.5">
      <c r="A63" s="52">
        <v>2</v>
      </c>
      <c r="B63" s="52">
        <v>4</v>
      </c>
      <c r="C63" s="52">
        <v>1</v>
      </c>
      <c r="D63" s="52">
        <v>2</v>
      </c>
      <c r="E63" s="12" t="s">
        <v>73</v>
      </c>
      <c r="F63" s="29">
        <f t="shared" si="8"/>
        <v>0</v>
      </c>
      <c r="G63" s="43"/>
      <c r="H63" s="42"/>
      <c r="I63" s="29">
        <f t="shared" si="9"/>
        <v>0</v>
      </c>
      <c r="J63" s="43"/>
      <c r="K63" s="42"/>
      <c r="L63" s="29">
        <f t="shared" si="10"/>
        <v>0</v>
      </c>
      <c r="M63" s="43"/>
      <c r="N63" s="42"/>
    </row>
    <row r="64" spans="1:14" ht="22.5">
      <c r="A64" s="52">
        <v>2</v>
      </c>
      <c r="B64" s="52">
        <v>4</v>
      </c>
      <c r="C64" s="52">
        <v>1</v>
      </c>
      <c r="D64" s="52">
        <v>3</v>
      </c>
      <c r="E64" s="12" t="s">
        <v>74</v>
      </c>
      <c r="F64" s="29">
        <f t="shared" si="8"/>
        <v>0</v>
      </c>
      <c r="G64" s="43"/>
      <c r="H64" s="42"/>
      <c r="I64" s="29">
        <f t="shared" si="9"/>
        <v>0</v>
      </c>
      <c r="J64" s="43"/>
      <c r="K64" s="42"/>
      <c r="L64" s="29">
        <f t="shared" si="10"/>
        <v>0</v>
      </c>
      <c r="M64" s="43"/>
      <c r="N64" s="42"/>
    </row>
    <row r="65" spans="1:14" ht="22.5">
      <c r="A65" s="52">
        <v>2</v>
      </c>
      <c r="B65" s="52">
        <v>4</v>
      </c>
      <c r="C65" s="52">
        <v>1</v>
      </c>
      <c r="D65" s="52">
        <v>4</v>
      </c>
      <c r="E65" s="12" t="s">
        <v>75</v>
      </c>
      <c r="F65" s="29">
        <f t="shared" si="8"/>
        <v>0</v>
      </c>
      <c r="G65" s="43"/>
      <c r="H65" s="42"/>
      <c r="I65" s="29">
        <f t="shared" si="9"/>
        <v>0</v>
      </c>
      <c r="J65" s="43"/>
      <c r="K65" s="42"/>
      <c r="L65" s="29">
        <f t="shared" si="10"/>
        <v>0</v>
      </c>
      <c r="M65" s="43"/>
      <c r="N65" s="42"/>
    </row>
    <row r="66" spans="1:14" ht="22.5">
      <c r="A66" s="52">
        <v>2</v>
      </c>
      <c r="B66" s="52">
        <v>4</v>
      </c>
      <c r="C66" s="52">
        <v>2</v>
      </c>
      <c r="D66" s="52"/>
      <c r="E66" s="11" t="s">
        <v>76</v>
      </c>
      <c r="F66" s="29">
        <f t="shared" si="8"/>
        <v>0</v>
      </c>
      <c r="G66" s="33"/>
      <c r="H66" s="34"/>
      <c r="I66" s="29">
        <f t="shared" si="9"/>
        <v>0</v>
      </c>
      <c r="J66" s="33"/>
      <c r="K66" s="34"/>
      <c r="L66" s="29">
        <f t="shared" si="10"/>
        <v>0</v>
      </c>
      <c r="M66" s="33"/>
      <c r="N66" s="34"/>
    </row>
    <row r="67" spans="1:14" ht="33.75">
      <c r="A67" s="52">
        <v>2</v>
      </c>
      <c r="B67" s="52">
        <v>4</v>
      </c>
      <c r="C67" s="52">
        <v>3</v>
      </c>
      <c r="D67" s="52"/>
      <c r="E67" s="11" t="s">
        <v>77</v>
      </c>
      <c r="F67" s="29">
        <f t="shared" si="8"/>
        <v>0</v>
      </c>
      <c r="G67" s="33"/>
      <c r="H67" s="34"/>
      <c r="I67" s="29">
        <f t="shared" si="9"/>
        <v>0</v>
      </c>
      <c r="J67" s="33"/>
      <c r="K67" s="34"/>
      <c r="L67" s="29">
        <f t="shared" si="10"/>
        <v>0</v>
      </c>
      <c r="M67" s="33"/>
      <c r="N67" s="34"/>
    </row>
    <row r="68" spans="1:14">
      <c r="A68" s="52">
        <v>2</v>
      </c>
      <c r="B68" s="52">
        <v>5</v>
      </c>
      <c r="C68" s="52"/>
      <c r="D68" s="52"/>
      <c r="E68" s="10" t="s">
        <v>40</v>
      </c>
      <c r="F68" s="31">
        <f t="shared" si="8"/>
        <v>0</v>
      </c>
      <c r="G68" s="44">
        <v>0</v>
      </c>
      <c r="H68" s="45">
        <v>0</v>
      </c>
      <c r="I68" s="31">
        <f t="shared" si="9"/>
        <v>0</v>
      </c>
      <c r="J68" s="44">
        <v>0</v>
      </c>
      <c r="K68" s="45">
        <v>0</v>
      </c>
      <c r="L68" s="31">
        <f t="shared" si="10"/>
        <v>0</v>
      </c>
      <c r="M68" s="44">
        <v>0</v>
      </c>
      <c r="N68" s="45">
        <v>0</v>
      </c>
    </row>
    <row r="69" spans="1:14">
      <c r="A69" s="52">
        <v>2</v>
      </c>
      <c r="B69" s="52">
        <v>6</v>
      </c>
      <c r="C69" s="52"/>
      <c r="D69" s="52"/>
      <c r="E69" s="10" t="s">
        <v>41</v>
      </c>
      <c r="F69" s="31">
        <f t="shared" si="8"/>
        <v>0</v>
      </c>
      <c r="G69" s="46">
        <f>G70+G73+G76</f>
        <v>0</v>
      </c>
      <c r="H69" s="47">
        <f>H70+H73+H76</f>
        <v>0</v>
      </c>
      <c r="I69" s="31">
        <f t="shared" si="9"/>
        <v>0</v>
      </c>
      <c r="J69" s="46">
        <f>J70+J73+J76</f>
        <v>0</v>
      </c>
      <c r="K69" s="47">
        <f>K70+K73+K76</f>
        <v>0</v>
      </c>
      <c r="L69" s="31">
        <f t="shared" si="10"/>
        <v>0</v>
      </c>
      <c r="M69" s="46">
        <f>M70+M73+M76</f>
        <v>0</v>
      </c>
      <c r="N69" s="47">
        <f>N70+N73+N76</f>
        <v>0</v>
      </c>
    </row>
    <row r="70" spans="1:14" ht="22.5">
      <c r="A70" s="52">
        <v>2</v>
      </c>
      <c r="B70" s="52">
        <v>6</v>
      </c>
      <c r="C70" s="52">
        <v>1</v>
      </c>
      <c r="D70" s="52"/>
      <c r="E70" s="11" t="s">
        <v>78</v>
      </c>
      <c r="F70" s="29">
        <f t="shared" si="8"/>
        <v>0</v>
      </c>
      <c r="G70" s="35">
        <f>G71+G72</f>
        <v>0</v>
      </c>
      <c r="H70" s="36">
        <f>H71+H72</f>
        <v>0</v>
      </c>
      <c r="I70" s="29">
        <f t="shared" si="9"/>
        <v>0</v>
      </c>
      <c r="J70" s="35">
        <f>J71+J72</f>
        <v>0</v>
      </c>
      <c r="K70" s="36">
        <f>K71+K72</f>
        <v>0</v>
      </c>
      <c r="L70" s="29">
        <f t="shared" si="10"/>
        <v>0</v>
      </c>
      <c r="M70" s="35">
        <f>M71+M72</f>
        <v>0</v>
      </c>
      <c r="N70" s="36">
        <f>N71+N72</f>
        <v>0</v>
      </c>
    </row>
    <row r="71" spans="1:14">
      <c r="A71" s="52">
        <v>2</v>
      </c>
      <c r="B71" s="52">
        <v>6</v>
      </c>
      <c r="C71" s="52">
        <v>1</v>
      </c>
      <c r="D71" s="52">
        <v>1</v>
      </c>
      <c r="E71" s="12" t="s">
        <v>79</v>
      </c>
      <c r="F71" s="29">
        <f t="shared" si="8"/>
        <v>0</v>
      </c>
      <c r="G71" s="43"/>
      <c r="H71" s="42"/>
      <c r="I71" s="29">
        <f t="shared" si="9"/>
        <v>0</v>
      </c>
      <c r="J71" s="43"/>
      <c r="K71" s="42"/>
      <c r="L71" s="29">
        <f t="shared" si="10"/>
        <v>0</v>
      </c>
      <c r="M71" s="43"/>
      <c r="N71" s="42"/>
    </row>
    <row r="72" spans="1:14">
      <c r="A72" s="52">
        <v>2</v>
      </c>
      <c r="B72" s="52">
        <v>6</v>
      </c>
      <c r="C72" s="52">
        <v>1</v>
      </c>
      <c r="D72" s="52">
        <v>2</v>
      </c>
      <c r="E72" s="12" t="s">
        <v>43</v>
      </c>
      <c r="F72" s="29">
        <f t="shared" si="8"/>
        <v>0</v>
      </c>
      <c r="G72" s="43"/>
      <c r="H72" s="42"/>
      <c r="I72" s="29">
        <f t="shared" si="9"/>
        <v>0</v>
      </c>
      <c r="J72" s="43"/>
      <c r="K72" s="42"/>
      <c r="L72" s="29">
        <f t="shared" si="10"/>
        <v>0</v>
      </c>
      <c r="M72" s="43"/>
      <c r="N72" s="42"/>
    </row>
    <row r="73" spans="1:14" ht="22.5">
      <c r="A73" s="52">
        <v>2</v>
      </c>
      <c r="B73" s="52">
        <v>6</v>
      </c>
      <c r="C73" s="52">
        <v>2</v>
      </c>
      <c r="D73" s="52"/>
      <c r="E73" s="11" t="s">
        <v>80</v>
      </c>
      <c r="F73" s="29">
        <f t="shared" si="8"/>
        <v>0</v>
      </c>
      <c r="G73" s="35">
        <f>G74+G75</f>
        <v>0</v>
      </c>
      <c r="H73" s="36">
        <f>H74+H75</f>
        <v>0</v>
      </c>
      <c r="I73" s="29">
        <f t="shared" si="9"/>
        <v>0</v>
      </c>
      <c r="J73" s="35">
        <f>J74+J75</f>
        <v>0</v>
      </c>
      <c r="K73" s="36">
        <f>K74+K75</f>
        <v>0</v>
      </c>
      <c r="L73" s="29">
        <f t="shared" si="10"/>
        <v>0</v>
      </c>
      <c r="M73" s="35">
        <f>M74+M75</f>
        <v>0</v>
      </c>
      <c r="N73" s="36">
        <f>N74+N75</f>
        <v>0</v>
      </c>
    </row>
    <row r="74" spans="1:14">
      <c r="A74" s="52">
        <v>2</v>
      </c>
      <c r="B74" s="52">
        <v>6</v>
      </c>
      <c r="C74" s="52">
        <v>2</v>
      </c>
      <c r="D74" s="52">
        <v>1</v>
      </c>
      <c r="E74" s="12" t="s">
        <v>79</v>
      </c>
      <c r="F74" s="29">
        <f t="shared" si="8"/>
        <v>0</v>
      </c>
      <c r="G74" s="43"/>
      <c r="H74" s="42"/>
      <c r="I74" s="29">
        <f t="shared" si="9"/>
        <v>0</v>
      </c>
      <c r="J74" s="43"/>
      <c r="K74" s="42"/>
      <c r="L74" s="29">
        <f t="shared" si="10"/>
        <v>0</v>
      </c>
      <c r="M74" s="43"/>
      <c r="N74" s="42"/>
    </row>
    <row r="75" spans="1:14">
      <c r="A75" s="52">
        <v>2</v>
      </c>
      <c r="B75" s="52">
        <v>6</v>
      </c>
      <c r="C75" s="52">
        <v>2</v>
      </c>
      <c r="D75" s="52">
        <v>2</v>
      </c>
      <c r="E75" s="12" t="s">
        <v>43</v>
      </c>
      <c r="F75" s="29">
        <f t="shared" si="8"/>
        <v>0</v>
      </c>
      <c r="G75" s="43"/>
      <c r="H75" s="42"/>
      <c r="I75" s="29">
        <f t="shared" si="9"/>
        <v>0</v>
      </c>
      <c r="J75" s="43"/>
      <c r="K75" s="42"/>
      <c r="L75" s="29">
        <f t="shared" si="10"/>
        <v>0</v>
      </c>
      <c r="M75" s="43"/>
      <c r="N75" s="42"/>
    </row>
    <row r="76" spans="1:14" ht="22.5">
      <c r="A76" s="52">
        <v>2</v>
      </c>
      <c r="B76" s="52">
        <v>6</v>
      </c>
      <c r="C76" s="52">
        <v>3</v>
      </c>
      <c r="D76" s="52"/>
      <c r="E76" s="11" t="s">
        <v>42</v>
      </c>
      <c r="F76" s="29">
        <f t="shared" si="8"/>
        <v>0</v>
      </c>
      <c r="G76" s="35">
        <f>G77+G78</f>
        <v>0</v>
      </c>
      <c r="H76" s="36">
        <f>H77+H78</f>
        <v>0</v>
      </c>
      <c r="I76" s="29">
        <f t="shared" si="9"/>
        <v>0</v>
      </c>
      <c r="J76" s="35">
        <f>J77+J78</f>
        <v>0</v>
      </c>
      <c r="K76" s="36">
        <f>K77+K78</f>
        <v>0</v>
      </c>
      <c r="L76" s="29">
        <f t="shared" si="10"/>
        <v>0</v>
      </c>
      <c r="M76" s="35">
        <f>M77+M78</f>
        <v>0</v>
      </c>
      <c r="N76" s="36">
        <f>N77+N78</f>
        <v>0</v>
      </c>
    </row>
    <row r="77" spans="1:14">
      <c r="A77" s="52">
        <v>2</v>
      </c>
      <c r="B77" s="52">
        <v>6</v>
      </c>
      <c r="C77" s="52">
        <v>3</v>
      </c>
      <c r="D77" s="52">
        <v>1</v>
      </c>
      <c r="E77" s="12" t="s">
        <v>79</v>
      </c>
      <c r="F77" s="29">
        <f t="shared" si="8"/>
        <v>0</v>
      </c>
      <c r="G77" s="43"/>
      <c r="H77" s="42"/>
      <c r="I77" s="29">
        <f t="shared" si="9"/>
        <v>0</v>
      </c>
      <c r="J77" s="43"/>
      <c r="K77" s="42"/>
      <c r="L77" s="29">
        <f t="shared" si="10"/>
        <v>0</v>
      </c>
      <c r="M77" s="43"/>
      <c r="N77" s="42"/>
    </row>
    <row r="78" spans="1:14">
      <c r="A78" s="52">
        <v>2</v>
      </c>
      <c r="B78" s="52">
        <v>6</v>
      </c>
      <c r="C78" s="52">
        <v>3</v>
      </c>
      <c r="D78" s="52">
        <v>2</v>
      </c>
      <c r="E78" s="12" t="s">
        <v>43</v>
      </c>
      <c r="F78" s="29">
        <f t="shared" si="8"/>
        <v>0</v>
      </c>
      <c r="G78" s="43"/>
      <c r="H78" s="42"/>
      <c r="I78" s="29">
        <f t="shared" si="9"/>
        <v>0</v>
      </c>
      <c r="J78" s="43"/>
      <c r="K78" s="42"/>
      <c r="L78" s="29">
        <f t="shared" si="10"/>
        <v>0</v>
      </c>
      <c r="M78" s="43"/>
      <c r="N78" s="42"/>
    </row>
    <row r="79" spans="1:14">
      <c r="A79" s="52">
        <v>2</v>
      </c>
      <c r="B79" s="52">
        <v>7</v>
      </c>
      <c r="C79" s="52"/>
      <c r="D79" s="52"/>
      <c r="E79" s="10" t="s">
        <v>44</v>
      </c>
      <c r="F79" s="29">
        <f t="shared" si="8"/>
        <v>0</v>
      </c>
      <c r="G79" s="46">
        <f>G80+G83+G86</f>
        <v>0</v>
      </c>
      <c r="H79" s="47">
        <f>H80+H83+H86</f>
        <v>0</v>
      </c>
      <c r="I79" s="29">
        <f t="shared" si="9"/>
        <v>0</v>
      </c>
      <c r="J79" s="46">
        <f>J80+J83+J86</f>
        <v>0</v>
      </c>
      <c r="K79" s="47">
        <f>K80+K83+K86</f>
        <v>0</v>
      </c>
      <c r="L79" s="29">
        <f t="shared" si="10"/>
        <v>0</v>
      </c>
      <c r="M79" s="46">
        <f>M80+M83+M86</f>
        <v>0</v>
      </c>
      <c r="N79" s="47">
        <f>N80+N83+N86</f>
        <v>0</v>
      </c>
    </row>
    <row r="80" spans="1:14">
      <c r="A80" s="52">
        <v>2</v>
      </c>
      <c r="B80" s="52">
        <v>7</v>
      </c>
      <c r="C80" s="52">
        <v>1</v>
      </c>
      <c r="D80" s="52"/>
      <c r="E80" s="11" t="s">
        <v>81</v>
      </c>
      <c r="F80" s="29">
        <f t="shared" si="8"/>
        <v>0</v>
      </c>
      <c r="G80" s="35">
        <f>G81+G82</f>
        <v>0</v>
      </c>
      <c r="H80" s="36">
        <f>H81+H82</f>
        <v>0</v>
      </c>
      <c r="I80" s="29">
        <f t="shared" si="9"/>
        <v>0</v>
      </c>
      <c r="J80" s="35">
        <f>J81+J82</f>
        <v>0</v>
      </c>
      <c r="K80" s="36">
        <f>K81+K82</f>
        <v>0</v>
      </c>
      <c r="L80" s="29">
        <f t="shared" si="10"/>
        <v>0</v>
      </c>
      <c r="M80" s="35">
        <f>M81+M82</f>
        <v>0</v>
      </c>
      <c r="N80" s="36">
        <f>N81+N82</f>
        <v>0</v>
      </c>
    </row>
    <row r="81" spans="1:14">
      <c r="A81" s="52">
        <v>2</v>
      </c>
      <c r="B81" s="52">
        <v>7</v>
      </c>
      <c r="C81" s="52">
        <v>1</v>
      </c>
      <c r="D81" s="52">
        <v>1</v>
      </c>
      <c r="E81" s="12" t="s">
        <v>46</v>
      </c>
      <c r="F81" s="29">
        <f t="shared" si="8"/>
        <v>0</v>
      </c>
      <c r="G81" s="43"/>
      <c r="H81" s="42"/>
      <c r="I81" s="29">
        <f t="shared" si="9"/>
        <v>0</v>
      </c>
      <c r="J81" s="43"/>
      <c r="K81" s="42"/>
      <c r="L81" s="29">
        <f t="shared" si="10"/>
        <v>0</v>
      </c>
      <c r="M81" s="43"/>
      <c r="N81" s="42"/>
    </row>
    <row r="82" spans="1:14">
      <c r="A82" s="52">
        <v>2</v>
      </c>
      <c r="B82" s="52">
        <v>7</v>
      </c>
      <c r="C82" s="52">
        <v>1</v>
      </c>
      <c r="D82" s="52">
        <v>2</v>
      </c>
      <c r="E82" s="12" t="s">
        <v>47</v>
      </c>
      <c r="F82" s="29">
        <f t="shared" si="8"/>
        <v>0</v>
      </c>
      <c r="G82" s="43"/>
      <c r="H82" s="42"/>
      <c r="I82" s="29">
        <f t="shared" si="9"/>
        <v>0</v>
      </c>
      <c r="J82" s="43"/>
      <c r="K82" s="42"/>
      <c r="L82" s="29">
        <f t="shared" si="10"/>
        <v>0</v>
      </c>
      <c r="M82" s="43"/>
      <c r="N82" s="42"/>
    </row>
    <row r="83" spans="1:14">
      <c r="A83" s="52">
        <v>2</v>
      </c>
      <c r="B83" s="52">
        <v>7</v>
      </c>
      <c r="C83" s="52">
        <v>2</v>
      </c>
      <c r="D83" s="52"/>
      <c r="E83" s="11" t="s">
        <v>45</v>
      </c>
      <c r="F83" s="29">
        <f t="shared" si="8"/>
        <v>0</v>
      </c>
      <c r="G83" s="35">
        <f>G84+G85</f>
        <v>0</v>
      </c>
      <c r="H83" s="36">
        <f>H84+H85</f>
        <v>0</v>
      </c>
      <c r="I83" s="29">
        <f t="shared" si="9"/>
        <v>0</v>
      </c>
      <c r="J83" s="35">
        <f>J84+J85</f>
        <v>0</v>
      </c>
      <c r="K83" s="36">
        <f>K84+K85</f>
        <v>0</v>
      </c>
      <c r="L83" s="29">
        <f t="shared" si="10"/>
        <v>0</v>
      </c>
      <c r="M83" s="35">
        <f>M84+M85</f>
        <v>0</v>
      </c>
      <c r="N83" s="36">
        <f>N84+N85</f>
        <v>0</v>
      </c>
    </row>
    <row r="84" spans="1:14">
      <c r="A84" s="52">
        <v>2</v>
      </c>
      <c r="B84" s="52">
        <v>7</v>
      </c>
      <c r="C84" s="52">
        <v>2</v>
      </c>
      <c r="D84" s="52">
        <v>1</v>
      </c>
      <c r="E84" s="12" t="s">
        <v>46</v>
      </c>
      <c r="F84" s="29">
        <f t="shared" si="8"/>
        <v>0</v>
      </c>
      <c r="G84" s="43"/>
      <c r="H84" s="42"/>
      <c r="I84" s="29">
        <f t="shared" si="9"/>
        <v>0</v>
      </c>
      <c r="J84" s="43"/>
      <c r="K84" s="42"/>
      <c r="L84" s="29">
        <f t="shared" si="10"/>
        <v>0</v>
      </c>
      <c r="M84" s="43"/>
      <c r="N84" s="42"/>
    </row>
    <row r="85" spans="1:14">
      <c r="A85" s="52">
        <v>2</v>
      </c>
      <c r="B85" s="52">
        <v>7</v>
      </c>
      <c r="C85" s="52">
        <v>2</v>
      </c>
      <c r="D85" s="52">
        <v>2</v>
      </c>
      <c r="E85" s="12" t="s">
        <v>47</v>
      </c>
      <c r="F85" s="29">
        <f t="shared" si="8"/>
        <v>0</v>
      </c>
      <c r="G85" s="43"/>
      <c r="H85" s="42"/>
      <c r="I85" s="29">
        <f t="shared" si="9"/>
        <v>0</v>
      </c>
      <c r="J85" s="43"/>
      <c r="K85" s="42"/>
      <c r="L85" s="29">
        <f t="shared" si="10"/>
        <v>0</v>
      </c>
      <c r="M85" s="43"/>
      <c r="N85" s="42"/>
    </row>
    <row r="86" spans="1:14" ht="33.75">
      <c r="A86" s="52">
        <v>2</v>
      </c>
      <c r="B86" s="52">
        <v>7</v>
      </c>
      <c r="C86" s="52">
        <v>3</v>
      </c>
      <c r="D86" s="52"/>
      <c r="E86" s="11" t="s">
        <v>48</v>
      </c>
      <c r="F86" s="29">
        <f t="shared" si="8"/>
        <v>0</v>
      </c>
      <c r="G86" s="35">
        <f>G87+G88</f>
        <v>0</v>
      </c>
      <c r="H86" s="36">
        <f>H87+H88</f>
        <v>0</v>
      </c>
      <c r="I86" s="29">
        <f t="shared" si="9"/>
        <v>0</v>
      </c>
      <c r="J86" s="35">
        <f>J87+J88</f>
        <v>0</v>
      </c>
      <c r="K86" s="36">
        <f>K87+K88</f>
        <v>0</v>
      </c>
      <c r="L86" s="29">
        <f t="shared" si="10"/>
        <v>0</v>
      </c>
      <c r="M86" s="35">
        <f>M87+M88</f>
        <v>0</v>
      </c>
      <c r="N86" s="36">
        <f>N87+N88</f>
        <v>0</v>
      </c>
    </row>
    <row r="87" spans="1:14">
      <c r="A87" s="52">
        <v>2</v>
      </c>
      <c r="B87" s="52">
        <v>7</v>
      </c>
      <c r="C87" s="52">
        <v>3</v>
      </c>
      <c r="D87" s="52">
        <v>1</v>
      </c>
      <c r="E87" s="12" t="s">
        <v>46</v>
      </c>
      <c r="F87" s="29">
        <f t="shared" si="8"/>
        <v>0</v>
      </c>
      <c r="G87" s="43"/>
      <c r="H87" s="42"/>
      <c r="I87" s="29">
        <f t="shared" si="9"/>
        <v>0</v>
      </c>
      <c r="J87" s="43"/>
      <c r="K87" s="42"/>
      <c r="L87" s="29">
        <f t="shared" si="10"/>
        <v>0</v>
      </c>
      <c r="M87" s="43"/>
      <c r="N87" s="42"/>
    </row>
    <row r="88" spans="1:14">
      <c r="A88" s="52">
        <v>2</v>
      </c>
      <c r="B88" s="52">
        <v>2</v>
      </c>
      <c r="C88" s="52">
        <v>3</v>
      </c>
      <c r="D88" s="52">
        <v>2</v>
      </c>
      <c r="E88" s="12" t="s">
        <v>47</v>
      </c>
      <c r="F88" s="29">
        <f t="shared" si="8"/>
        <v>0</v>
      </c>
      <c r="G88" s="43"/>
      <c r="H88" s="42"/>
      <c r="I88" s="29">
        <f t="shared" si="9"/>
        <v>0</v>
      </c>
      <c r="J88" s="43"/>
      <c r="K88" s="42"/>
      <c r="L88" s="29">
        <f t="shared" si="10"/>
        <v>0</v>
      </c>
      <c r="M88" s="43"/>
      <c r="N88" s="42"/>
    </row>
    <row r="89" spans="1:14">
      <c r="A89" s="52">
        <v>2</v>
      </c>
      <c r="B89" s="52">
        <v>8</v>
      </c>
      <c r="C89" s="52"/>
      <c r="D89" s="52"/>
      <c r="E89" s="10" t="s">
        <v>49</v>
      </c>
      <c r="F89" s="31">
        <f t="shared" si="8"/>
        <v>0</v>
      </c>
      <c r="G89" s="46"/>
      <c r="H89" s="47">
        <f>H90+H91</f>
        <v>0</v>
      </c>
      <c r="I89" s="31">
        <f t="shared" si="9"/>
        <v>0</v>
      </c>
      <c r="J89" s="31">
        <f>J90+J91</f>
        <v>0</v>
      </c>
      <c r="K89" s="47">
        <f>K90+K91</f>
        <v>0</v>
      </c>
      <c r="L89" s="31">
        <f t="shared" si="10"/>
        <v>0</v>
      </c>
      <c r="M89" s="31">
        <f>M90+M91</f>
        <v>0</v>
      </c>
      <c r="N89" s="47">
        <f>N90+N91</f>
        <v>0</v>
      </c>
    </row>
    <row r="90" spans="1:14" ht="22.5">
      <c r="A90" s="52">
        <v>2</v>
      </c>
      <c r="B90" s="52">
        <v>8</v>
      </c>
      <c r="C90" s="52">
        <v>1</v>
      </c>
      <c r="D90" s="52">
        <v>1</v>
      </c>
      <c r="E90" s="11" t="s">
        <v>82</v>
      </c>
      <c r="F90" s="29">
        <f t="shared" si="8"/>
        <v>0</v>
      </c>
      <c r="G90" s="33"/>
      <c r="H90" s="34">
        <v>0</v>
      </c>
      <c r="I90" s="29">
        <f t="shared" si="9"/>
        <v>0</v>
      </c>
      <c r="J90" s="33"/>
      <c r="K90" s="34">
        <v>0</v>
      </c>
      <c r="L90" s="29">
        <f t="shared" si="10"/>
        <v>0</v>
      </c>
      <c r="M90" s="33"/>
      <c r="N90" s="34">
        <v>0</v>
      </c>
    </row>
    <row r="91" spans="1:14">
      <c r="A91" s="52">
        <v>2</v>
      </c>
      <c r="B91" s="52">
        <v>8</v>
      </c>
      <c r="C91" s="52">
        <v>2</v>
      </c>
      <c r="D91" s="52"/>
      <c r="E91" s="11" t="s">
        <v>50</v>
      </c>
      <c r="F91" s="29">
        <f t="shared" si="8"/>
        <v>0</v>
      </c>
      <c r="G91" s="35">
        <f>G92+G93</f>
        <v>0</v>
      </c>
      <c r="H91" s="36">
        <f>H92+H93</f>
        <v>0</v>
      </c>
      <c r="I91" s="29">
        <f t="shared" si="9"/>
        <v>0</v>
      </c>
      <c r="J91" s="35">
        <f>J92+J93</f>
        <v>0</v>
      </c>
      <c r="K91" s="36">
        <f>K92+K93</f>
        <v>0</v>
      </c>
      <c r="L91" s="29">
        <f t="shared" si="10"/>
        <v>0</v>
      </c>
      <c r="M91" s="35">
        <f>M92+M93</f>
        <v>0</v>
      </c>
      <c r="N91" s="36">
        <f>N92+N93</f>
        <v>0</v>
      </c>
    </row>
    <row r="92" spans="1:14" ht="22.5">
      <c r="A92" s="52">
        <v>2</v>
      </c>
      <c r="B92" s="52">
        <v>8</v>
      </c>
      <c r="C92" s="52">
        <v>2</v>
      </c>
      <c r="D92" s="52">
        <v>1</v>
      </c>
      <c r="E92" s="12" t="s">
        <v>51</v>
      </c>
      <c r="F92" s="37">
        <f t="shared" si="8"/>
        <v>0</v>
      </c>
      <c r="G92" s="48">
        <v>0</v>
      </c>
      <c r="H92" s="49">
        <v>0</v>
      </c>
      <c r="I92" s="37">
        <f t="shared" si="9"/>
        <v>0</v>
      </c>
      <c r="J92" s="48">
        <v>0</v>
      </c>
      <c r="K92" s="49">
        <v>0</v>
      </c>
      <c r="L92" s="37">
        <f t="shared" si="10"/>
        <v>0</v>
      </c>
      <c r="M92" s="48">
        <v>0</v>
      </c>
      <c r="N92" s="49">
        <v>0</v>
      </c>
    </row>
    <row r="93" spans="1:14" ht="22.5">
      <c r="A93" s="52">
        <v>2</v>
      </c>
      <c r="B93" s="52">
        <v>8</v>
      </c>
      <c r="C93" s="52">
        <v>2</v>
      </c>
      <c r="D93" s="52">
        <v>2</v>
      </c>
      <c r="E93" s="12" t="s">
        <v>83</v>
      </c>
      <c r="F93" s="29">
        <f t="shared" si="8"/>
        <v>0</v>
      </c>
      <c r="G93" s="43"/>
      <c r="H93" s="42"/>
      <c r="I93" s="29">
        <f t="shared" si="9"/>
        <v>0</v>
      </c>
      <c r="J93" s="43"/>
      <c r="K93" s="42"/>
      <c r="L93" s="29">
        <f t="shared" si="10"/>
        <v>0</v>
      </c>
      <c r="M93" s="43"/>
      <c r="N93" s="42"/>
    </row>
    <row r="94" spans="1:14">
      <c r="A94" s="52">
        <v>3</v>
      </c>
      <c r="B94" s="52">
        <v>1</v>
      </c>
      <c r="C94" s="52"/>
      <c r="D94" s="52"/>
      <c r="E94" s="15" t="s">
        <v>52</v>
      </c>
      <c r="F94" s="50">
        <f>G94+H94</f>
        <v>0.74</v>
      </c>
      <c r="G94" s="50">
        <v>0.74</v>
      </c>
      <c r="H94" s="50">
        <v>0</v>
      </c>
      <c r="I94" s="50">
        <f t="shared" si="8"/>
        <v>4.9000000000000004</v>
      </c>
      <c r="J94" s="50">
        <v>4.9000000000000004</v>
      </c>
      <c r="K94" s="50">
        <v>0</v>
      </c>
      <c r="L94" s="50">
        <f t="shared" si="9"/>
        <v>5</v>
      </c>
      <c r="M94" s="50">
        <v>5</v>
      </c>
      <c r="N94" s="50">
        <v>0</v>
      </c>
    </row>
    <row r="95" spans="1:14" ht="12.75" hidden="1" customHeight="1" thickTop="1" thickBot="1">
      <c r="A95" s="17"/>
      <c r="B95" s="17"/>
      <c r="C95" s="17"/>
      <c r="D95" s="17"/>
      <c r="E95" s="4" t="s">
        <v>84</v>
      </c>
    </row>
    <row r="96" spans="1:14" ht="12.75" hidden="1" customHeight="1" thickTop="1" thickBot="1">
      <c r="A96" s="18"/>
      <c r="B96" s="18"/>
      <c r="C96" s="18"/>
      <c r="D96" s="18"/>
      <c r="E96" s="2" t="s">
        <v>85</v>
      </c>
    </row>
    <row r="97" spans="1:5" ht="12.75" hidden="1" customHeight="1" thickTop="1" thickBot="1">
      <c r="A97" s="18"/>
      <c r="B97" s="18"/>
      <c r="C97" s="18"/>
      <c r="D97" s="18"/>
      <c r="E97" s="2" t="s">
        <v>86</v>
      </c>
    </row>
    <row r="98" spans="1:5" ht="12.75" hidden="1" customHeight="1" thickTop="1" thickBot="1">
      <c r="A98" s="19"/>
      <c r="B98" s="19"/>
      <c r="C98" s="19"/>
      <c r="D98" s="19"/>
      <c r="E98" s="3" t="s">
        <v>87</v>
      </c>
    </row>
    <row r="99" spans="1:5" ht="12.75" hidden="1" customHeight="1" thickTop="1" thickBot="1">
      <c r="A99" s="19"/>
      <c r="B99" s="19"/>
      <c r="C99" s="19"/>
      <c r="D99" s="19"/>
      <c r="E99" s="3" t="s">
        <v>88</v>
      </c>
    </row>
    <row r="100" spans="1:5" ht="12.75" hidden="1" customHeight="1" thickTop="1" thickBot="1">
      <c r="A100" s="19"/>
      <c r="B100" s="19"/>
      <c r="C100" s="19"/>
      <c r="D100" s="19"/>
      <c r="E100" s="3" t="s">
        <v>89</v>
      </c>
    </row>
    <row r="101" spans="1:5" ht="24" hidden="1" customHeight="1" thickTop="1" thickBot="1">
      <c r="A101" s="19"/>
      <c r="B101" s="19"/>
      <c r="C101" s="19"/>
      <c r="D101" s="19"/>
      <c r="E101" s="3" t="s">
        <v>90</v>
      </c>
    </row>
    <row r="102" spans="1:5" ht="12.75" hidden="1" customHeight="1" thickTop="1" thickBot="1">
      <c r="A102" s="17"/>
      <c r="B102" s="17"/>
      <c r="C102" s="17"/>
      <c r="D102" s="17"/>
      <c r="E102" s="4" t="s">
        <v>91</v>
      </c>
    </row>
    <row r="103" spans="1:5" ht="12.75" hidden="1" customHeight="1" thickTop="1" thickBot="1">
      <c r="A103" s="17"/>
      <c r="B103" s="17"/>
      <c r="C103" s="17"/>
      <c r="D103" s="17"/>
      <c r="E103" s="4" t="s">
        <v>53</v>
      </c>
    </row>
    <row r="104" spans="1:5" ht="12.75" hidden="1" customHeight="1" thickTop="1" thickBot="1">
      <c r="A104" s="18"/>
      <c r="B104" s="18"/>
      <c r="C104" s="18"/>
      <c r="D104" s="18"/>
      <c r="E104" s="2" t="s">
        <v>54</v>
      </c>
    </row>
    <row r="105" spans="1:5" ht="12.75" hidden="1" customHeight="1" thickTop="1" thickBot="1">
      <c r="A105" s="18"/>
      <c r="B105" s="18"/>
      <c r="C105" s="18"/>
      <c r="D105" s="18"/>
      <c r="E105" s="2" t="s">
        <v>92</v>
      </c>
    </row>
    <row r="106" spans="1:5" ht="12.75" hidden="1" customHeight="1" thickTop="1" thickBot="1">
      <c r="A106" s="18"/>
      <c r="B106" s="18"/>
      <c r="C106" s="18"/>
      <c r="D106" s="18"/>
      <c r="E106" s="2" t="s">
        <v>93</v>
      </c>
    </row>
    <row r="107" spans="1:5" ht="24" hidden="1" customHeight="1" thickTop="1" thickBot="1">
      <c r="A107" s="19"/>
      <c r="B107" s="19"/>
      <c r="C107" s="19"/>
      <c r="D107" s="19"/>
      <c r="E107" s="3" t="s">
        <v>94</v>
      </c>
    </row>
    <row r="108" spans="1:5" ht="12.75" hidden="1" customHeight="1" thickTop="1" thickBot="1">
      <c r="A108" s="19"/>
      <c r="B108" s="19"/>
      <c r="C108" s="19"/>
      <c r="D108" s="19"/>
      <c r="E108" s="3" t="s">
        <v>95</v>
      </c>
    </row>
    <row r="109" spans="1:5" ht="12.75" hidden="1" customHeight="1" thickTop="1" thickBot="1">
      <c r="A109" s="18"/>
      <c r="B109" s="18"/>
      <c r="C109" s="18"/>
      <c r="D109" s="18"/>
      <c r="E109" s="2" t="s">
        <v>96</v>
      </c>
    </row>
    <row r="110" spans="1:5" ht="12" hidden="1" customHeight="1" thickTop="1">
      <c r="A110" s="20"/>
      <c r="B110" s="20"/>
      <c r="C110" s="20"/>
      <c r="D110" s="20"/>
      <c r="E110" s="5" t="s">
        <v>97</v>
      </c>
    </row>
    <row r="111" spans="1:5" ht="11.25" hidden="1" customHeight="1">
      <c r="A111" s="17"/>
      <c r="B111" s="17"/>
      <c r="C111" s="17"/>
      <c r="D111" s="17"/>
      <c r="E111" s="4" t="s">
        <v>56</v>
      </c>
    </row>
    <row r="112" spans="1:5" ht="11.25" hidden="1" customHeight="1">
      <c r="A112" s="17"/>
      <c r="B112" s="17"/>
      <c r="C112" s="17"/>
      <c r="D112" s="17"/>
      <c r="E112" s="4" t="s">
        <v>101</v>
      </c>
    </row>
    <row r="113" spans="1:5" ht="22.5" hidden="1" customHeight="1">
      <c r="A113" s="17"/>
      <c r="B113" s="17"/>
      <c r="C113" s="17"/>
      <c r="D113" s="17"/>
      <c r="E113" s="6" t="s">
        <v>102</v>
      </c>
    </row>
    <row r="114" spans="1:5" ht="11.25" hidden="1" customHeight="1">
      <c r="A114" s="20"/>
      <c r="B114" s="20"/>
      <c r="C114" s="20"/>
      <c r="D114" s="20"/>
      <c r="E114" s="5" t="s">
        <v>55</v>
      </c>
    </row>
    <row r="115" spans="1:5" ht="11.25" hidden="1" customHeight="1">
      <c r="A115" s="17"/>
      <c r="B115" s="17"/>
      <c r="C115" s="17"/>
      <c r="D115" s="17"/>
      <c r="E115" s="4" t="s">
        <v>56</v>
      </c>
    </row>
    <row r="116" spans="1:5" ht="11.25" hidden="1" customHeight="1">
      <c r="A116" s="18"/>
      <c r="B116" s="18"/>
      <c r="C116" s="18"/>
      <c r="D116" s="18"/>
      <c r="E116" s="2" t="s">
        <v>103</v>
      </c>
    </row>
    <row r="117" spans="1:5" ht="11.25" hidden="1" customHeight="1">
      <c r="A117" s="18"/>
      <c r="B117" s="18"/>
      <c r="C117" s="18"/>
      <c r="D117" s="18"/>
      <c r="E117" s="2" t="s">
        <v>104</v>
      </c>
    </row>
    <row r="118" spans="1:5" ht="11.25" hidden="1" customHeight="1">
      <c r="A118" s="18"/>
      <c r="B118" s="18"/>
      <c r="C118" s="18"/>
      <c r="D118" s="18"/>
      <c r="E118" s="2" t="s">
        <v>98</v>
      </c>
    </row>
    <row r="119" spans="1:5" ht="22.5" hidden="1" customHeight="1">
      <c r="A119" s="18"/>
      <c r="B119" s="18"/>
      <c r="C119" s="18"/>
      <c r="D119" s="18"/>
      <c r="E119" s="2" t="s">
        <v>105</v>
      </c>
    </row>
    <row r="120" spans="1:5" ht="11.25" hidden="1" customHeight="1">
      <c r="A120" s="18"/>
      <c r="B120" s="18"/>
      <c r="C120" s="18"/>
      <c r="D120" s="18"/>
      <c r="E120" s="2" t="s">
        <v>99</v>
      </c>
    </row>
    <row r="121" spans="1:5" ht="11.25" hidden="1" customHeight="1">
      <c r="A121" s="18"/>
      <c r="B121" s="18"/>
      <c r="C121" s="18"/>
      <c r="D121" s="18"/>
      <c r="E121" s="2" t="s">
        <v>100</v>
      </c>
    </row>
    <row r="122" spans="1:5" ht="11.25" hidden="1" customHeight="1">
      <c r="A122" s="18"/>
      <c r="B122" s="18"/>
      <c r="C122" s="18"/>
      <c r="D122" s="18"/>
      <c r="E122" s="2" t="s">
        <v>57</v>
      </c>
    </row>
    <row r="123" spans="1:5" ht="11.25" hidden="1" customHeight="1">
      <c r="A123" s="17"/>
      <c r="B123" s="17"/>
      <c r="C123" s="17"/>
      <c r="D123" s="17"/>
      <c r="E123" s="4" t="s">
        <v>101</v>
      </c>
    </row>
    <row r="124" spans="1:5" ht="11.25" hidden="1" customHeight="1">
      <c r="A124" s="18"/>
      <c r="B124" s="18"/>
      <c r="C124" s="18"/>
      <c r="D124" s="18"/>
      <c r="E124" s="2" t="s">
        <v>103</v>
      </c>
    </row>
    <row r="125" spans="1:5" ht="11.25" hidden="1" customHeight="1">
      <c r="A125" s="18"/>
      <c r="B125" s="18"/>
      <c r="C125" s="18"/>
      <c r="D125" s="18"/>
      <c r="E125" s="2" t="s">
        <v>104</v>
      </c>
    </row>
    <row r="126" spans="1:5" ht="11.25" hidden="1" customHeight="1">
      <c r="A126" s="18"/>
      <c r="B126" s="18"/>
      <c r="C126" s="18"/>
      <c r="D126" s="18"/>
      <c r="E126" s="2" t="s">
        <v>98</v>
      </c>
    </row>
    <row r="127" spans="1:5" ht="22.5" hidden="1" customHeight="1">
      <c r="A127" s="18"/>
      <c r="B127" s="18"/>
      <c r="C127" s="18"/>
      <c r="D127" s="18"/>
      <c r="E127" s="2" t="s">
        <v>105</v>
      </c>
    </row>
    <row r="128" spans="1:5" ht="11.25" hidden="1" customHeight="1">
      <c r="A128" s="18"/>
      <c r="B128" s="18"/>
      <c r="C128" s="18"/>
      <c r="D128" s="18"/>
      <c r="E128" s="2" t="s">
        <v>106</v>
      </c>
    </row>
    <row r="129" spans="1:7" ht="11.25" hidden="1" customHeight="1">
      <c r="A129" s="18"/>
      <c r="B129" s="18"/>
      <c r="C129" s="18"/>
      <c r="D129" s="18"/>
      <c r="E129" s="2" t="s">
        <v>100</v>
      </c>
    </row>
    <row r="130" spans="1:7" ht="11.25" hidden="1" customHeight="1">
      <c r="A130" s="18"/>
      <c r="B130" s="18"/>
      <c r="C130" s="18"/>
      <c r="D130" s="18"/>
      <c r="E130" s="2" t="s">
        <v>57</v>
      </c>
    </row>
    <row r="133" spans="1:7" ht="15.75">
      <c r="A133" s="22"/>
      <c r="B133" s="22"/>
      <c r="C133" s="22"/>
      <c r="D133" s="22"/>
      <c r="E133" s="70" t="s">
        <v>179</v>
      </c>
      <c r="G133" s="72" t="s">
        <v>255</v>
      </c>
    </row>
    <row r="135" spans="1:7" ht="14.25">
      <c r="A135" s="23"/>
      <c r="B135" s="23"/>
      <c r="C135" s="23"/>
      <c r="D135" s="23"/>
      <c r="E135"/>
    </row>
    <row r="136" spans="1:7" ht="15.75">
      <c r="A136" s="24"/>
      <c r="B136" s="24"/>
      <c r="C136" s="24"/>
      <c r="D136" s="24"/>
      <c r="E136" s="71" t="s">
        <v>254</v>
      </c>
      <c r="G136" s="72" t="s">
        <v>256</v>
      </c>
    </row>
  </sheetData>
  <mergeCells count="18">
    <mergeCell ref="A11:D11"/>
    <mergeCell ref="A2:E4"/>
    <mergeCell ref="A5:E5"/>
    <mergeCell ref="A6:E6"/>
    <mergeCell ref="A7:E7"/>
    <mergeCell ref="A8:E8"/>
    <mergeCell ref="A9:E9"/>
    <mergeCell ref="A10:E10"/>
    <mergeCell ref="M3:N3"/>
    <mergeCell ref="F2:H2"/>
    <mergeCell ref="F3:F4"/>
    <mergeCell ref="G3:H3"/>
    <mergeCell ref="A1:N1"/>
    <mergeCell ref="I2:K2"/>
    <mergeCell ref="I3:I4"/>
    <mergeCell ref="J3:K3"/>
    <mergeCell ref="L2:N2"/>
    <mergeCell ref="L3:L4"/>
  </mergeCells>
  <pageMargins left="0.43307086614173229" right="0" top="0.51181102362204722" bottom="0.51181102362204722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8"/>
  <sheetViews>
    <sheetView topLeftCell="A19" workbookViewId="0">
      <selection activeCell="R16" sqref="R16"/>
    </sheetView>
  </sheetViews>
  <sheetFormatPr defaultRowHeight="14.25"/>
  <cols>
    <col min="1" max="1" width="33.5" customWidth="1"/>
    <col min="2" max="2" width="4.75" customWidth="1"/>
    <col min="3" max="3" width="6.625" customWidth="1"/>
    <col min="4" max="4" width="6.125" customWidth="1"/>
    <col min="5" max="5" width="7.5" customWidth="1"/>
    <col min="6" max="6" width="4.125" customWidth="1"/>
    <col min="7" max="7" width="6.75" customWidth="1"/>
    <col min="8" max="8" width="6.875" customWidth="1"/>
    <col min="9" max="9" width="7.875" customWidth="1"/>
    <col min="10" max="10" width="4.375" customWidth="1"/>
    <col min="11" max="11" width="7.125" customWidth="1"/>
    <col min="12" max="12" width="6" customWidth="1"/>
    <col min="13" max="13" width="7.375" customWidth="1"/>
  </cols>
  <sheetData>
    <row r="1" spans="1:14" ht="16.5" customHeight="1">
      <c r="A1" s="120" t="s">
        <v>263</v>
      </c>
      <c r="B1" s="113" t="s">
        <v>116</v>
      </c>
      <c r="C1" s="123" t="s">
        <v>216</v>
      </c>
      <c r="D1" s="124"/>
      <c r="E1" s="124"/>
      <c r="F1" s="113" t="s">
        <v>116</v>
      </c>
      <c r="G1" s="115" t="s">
        <v>217</v>
      </c>
      <c r="H1" s="115"/>
      <c r="I1" s="115"/>
      <c r="J1" s="113" t="s">
        <v>116</v>
      </c>
      <c r="K1" s="115" t="s">
        <v>272</v>
      </c>
      <c r="L1" s="115"/>
      <c r="M1" s="115"/>
    </row>
    <row r="2" spans="1:14" ht="16.5" customHeight="1">
      <c r="A2" s="121"/>
      <c r="B2" s="114"/>
      <c r="C2" s="116" t="s">
        <v>117</v>
      </c>
      <c r="D2" s="118" t="s">
        <v>118</v>
      </c>
      <c r="E2" s="119"/>
      <c r="F2" s="114"/>
      <c r="G2" s="116" t="s">
        <v>117</v>
      </c>
      <c r="H2" s="118" t="s">
        <v>118</v>
      </c>
      <c r="I2" s="119"/>
      <c r="J2" s="114"/>
      <c r="K2" s="116" t="s">
        <v>117</v>
      </c>
      <c r="L2" s="118" t="s">
        <v>118</v>
      </c>
      <c r="M2" s="119"/>
    </row>
    <row r="3" spans="1:14" ht="45">
      <c r="A3" s="121"/>
      <c r="B3" s="122"/>
      <c r="C3" s="117"/>
      <c r="D3" s="55" t="s">
        <v>119</v>
      </c>
      <c r="E3" s="55" t="s">
        <v>120</v>
      </c>
      <c r="F3" s="114"/>
      <c r="G3" s="117"/>
      <c r="H3" s="55" t="s">
        <v>119</v>
      </c>
      <c r="I3" s="55" t="s">
        <v>120</v>
      </c>
      <c r="J3" s="114"/>
      <c r="K3" s="117"/>
      <c r="L3" s="55" t="s">
        <v>119</v>
      </c>
      <c r="M3" s="55" t="s">
        <v>120</v>
      </c>
    </row>
    <row r="4" spans="1:14" ht="15.75">
      <c r="A4" s="129" t="s">
        <v>121</v>
      </c>
      <c r="B4" s="130">
        <v>1</v>
      </c>
      <c r="C4" s="130">
        <v>1210</v>
      </c>
      <c r="D4" s="131">
        <v>1210</v>
      </c>
      <c r="E4" s="132">
        <v>14520</v>
      </c>
      <c r="F4" s="130">
        <v>1</v>
      </c>
      <c r="G4" s="130">
        <v>1340</v>
      </c>
      <c r="H4" s="131">
        <f t="shared" ref="H4:H12" si="0">G4*F4</f>
        <v>1340</v>
      </c>
      <c r="I4" s="132">
        <f>H4*12</f>
        <v>16080</v>
      </c>
      <c r="J4" s="130">
        <v>1</v>
      </c>
      <c r="K4" s="130">
        <v>1800</v>
      </c>
      <c r="L4" s="131">
        <f t="shared" ref="L4:L20" si="1">K4*J4</f>
        <v>1800</v>
      </c>
      <c r="M4" s="132">
        <f>L4*12</f>
        <v>21600</v>
      </c>
      <c r="N4" s="133"/>
    </row>
    <row r="5" spans="1:14" ht="15.75">
      <c r="A5" s="129" t="s">
        <v>122</v>
      </c>
      <c r="B5" s="130">
        <v>1</v>
      </c>
      <c r="C5" s="130">
        <v>990</v>
      </c>
      <c r="D5" s="131">
        <v>990</v>
      </c>
      <c r="E5" s="132">
        <v>11880</v>
      </c>
      <c r="F5" s="130">
        <v>1</v>
      </c>
      <c r="G5" s="130">
        <v>1089</v>
      </c>
      <c r="H5" s="131">
        <v>1089</v>
      </c>
      <c r="I5" s="132">
        <v>13068</v>
      </c>
      <c r="J5" s="130"/>
      <c r="K5" s="130">
        <v>0</v>
      </c>
      <c r="L5" s="131">
        <f t="shared" si="1"/>
        <v>0</v>
      </c>
      <c r="M5" s="132">
        <f>L5*12</f>
        <v>0</v>
      </c>
      <c r="N5" s="133"/>
    </row>
    <row r="6" spans="1:14" ht="15.75">
      <c r="A6" s="129" t="s">
        <v>123</v>
      </c>
      <c r="B6" s="130">
        <v>1</v>
      </c>
      <c r="C6" s="130">
        <v>935</v>
      </c>
      <c r="D6" s="131">
        <v>935</v>
      </c>
      <c r="E6" s="132">
        <v>11220</v>
      </c>
      <c r="F6" s="130">
        <v>1</v>
      </c>
      <c r="G6" s="130">
        <v>1029</v>
      </c>
      <c r="H6" s="131">
        <f t="shared" si="0"/>
        <v>1029</v>
      </c>
      <c r="I6" s="132">
        <f t="shared" ref="I6:I12" si="2">H6*12</f>
        <v>12348</v>
      </c>
      <c r="J6" s="130">
        <v>1</v>
      </c>
      <c r="K6" s="130">
        <v>1132</v>
      </c>
      <c r="L6" s="131">
        <f t="shared" si="1"/>
        <v>1132</v>
      </c>
      <c r="M6" s="132">
        <f t="shared" ref="M6:M20" si="3">L6*12</f>
        <v>13584</v>
      </c>
      <c r="N6" s="133"/>
    </row>
    <row r="7" spans="1:14" ht="15.75">
      <c r="A7" s="129" t="s">
        <v>124</v>
      </c>
      <c r="B7" s="130">
        <v>1</v>
      </c>
      <c r="C7" s="130">
        <v>530</v>
      </c>
      <c r="D7" s="131">
        <v>530</v>
      </c>
      <c r="E7" s="132">
        <v>6360</v>
      </c>
      <c r="F7" s="130">
        <v>1</v>
      </c>
      <c r="G7" s="130">
        <v>633</v>
      </c>
      <c r="H7" s="131">
        <f t="shared" si="0"/>
        <v>633</v>
      </c>
      <c r="I7" s="132">
        <f t="shared" si="2"/>
        <v>7596</v>
      </c>
      <c r="J7" s="130">
        <v>1</v>
      </c>
      <c r="K7" s="130">
        <v>697</v>
      </c>
      <c r="L7" s="131">
        <f t="shared" si="1"/>
        <v>697</v>
      </c>
      <c r="M7" s="132">
        <f t="shared" si="3"/>
        <v>8364</v>
      </c>
      <c r="N7" s="133"/>
    </row>
    <row r="8" spans="1:14" ht="15.75">
      <c r="A8" s="129" t="s">
        <v>125</v>
      </c>
      <c r="B8" s="130">
        <v>1</v>
      </c>
      <c r="C8" s="130">
        <v>420</v>
      </c>
      <c r="D8" s="131">
        <v>420</v>
      </c>
      <c r="E8" s="132">
        <v>5040</v>
      </c>
      <c r="F8" s="130">
        <v>1</v>
      </c>
      <c r="G8" s="130">
        <v>462</v>
      </c>
      <c r="H8" s="131">
        <f t="shared" si="0"/>
        <v>462</v>
      </c>
      <c r="I8" s="132">
        <f t="shared" si="2"/>
        <v>5544</v>
      </c>
      <c r="J8" s="130">
        <v>1</v>
      </c>
      <c r="K8" s="130">
        <v>508</v>
      </c>
      <c r="L8" s="131">
        <f t="shared" si="1"/>
        <v>508</v>
      </c>
      <c r="M8" s="132">
        <f t="shared" si="3"/>
        <v>6096</v>
      </c>
      <c r="N8" s="133"/>
    </row>
    <row r="9" spans="1:14" ht="15.75">
      <c r="A9" s="129" t="s">
        <v>126</v>
      </c>
      <c r="B9" s="130">
        <v>1</v>
      </c>
      <c r="C9" s="130">
        <v>550</v>
      </c>
      <c r="D9" s="131">
        <v>550</v>
      </c>
      <c r="E9" s="132">
        <v>6600</v>
      </c>
      <c r="F9" s="130">
        <v>1</v>
      </c>
      <c r="G9" s="130">
        <v>655</v>
      </c>
      <c r="H9" s="131">
        <f t="shared" si="0"/>
        <v>655</v>
      </c>
      <c r="I9" s="132">
        <f t="shared" si="2"/>
        <v>7860</v>
      </c>
      <c r="J9" s="130">
        <v>1</v>
      </c>
      <c r="K9" s="130">
        <v>720</v>
      </c>
      <c r="L9" s="131">
        <f t="shared" si="1"/>
        <v>720</v>
      </c>
      <c r="M9" s="132">
        <f t="shared" si="3"/>
        <v>8640</v>
      </c>
      <c r="N9" s="133"/>
    </row>
    <row r="10" spans="1:14" ht="15.75">
      <c r="A10" s="129" t="s">
        <v>127</v>
      </c>
      <c r="B10" s="130">
        <v>1</v>
      </c>
      <c r="C10" s="130">
        <v>550</v>
      </c>
      <c r="D10" s="131">
        <v>550</v>
      </c>
      <c r="E10" s="132">
        <v>6600</v>
      </c>
      <c r="F10" s="130">
        <v>1</v>
      </c>
      <c r="G10" s="130">
        <v>655</v>
      </c>
      <c r="H10" s="131">
        <f t="shared" si="0"/>
        <v>655</v>
      </c>
      <c r="I10" s="132">
        <f t="shared" si="2"/>
        <v>7860</v>
      </c>
      <c r="J10" s="130">
        <v>1</v>
      </c>
      <c r="K10" s="130">
        <v>720</v>
      </c>
      <c r="L10" s="131">
        <f t="shared" si="1"/>
        <v>720</v>
      </c>
      <c r="M10" s="132">
        <f t="shared" si="3"/>
        <v>8640</v>
      </c>
      <c r="N10" s="133"/>
    </row>
    <row r="11" spans="1:14" ht="15.75">
      <c r="A11" s="129" t="s">
        <v>128</v>
      </c>
      <c r="B11" s="130">
        <v>1</v>
      </c>
      <c r="C11" s="130">
        <v>440</v>
      </c>
      <c r="D11" s="131">
        <v>440</v>
      </c>
      <c r="E11" s="132">
        <v>5280</v>
      </c>
      <c r="F11" s="130">
        <v>1</v>
      </c>
      <c r="G11" s="130">
        <v>484</v>
      </c>
      <c r="H11" s="131">
        <f t="shared" si="0"/>
        <v>484</v>
      </c>
      <c r="I11" s="132">
        <f t="shared" si="2"/>
        <v>5808</v>
      </c>
      <c r="J11" s="130">
        <v>0</v>
      </c>
      <c r="K11" s="130">
        <v>0</v>
      </c>
      <c r="L11" s="131">
        <f t="shared" si="1"/>
        <v>0</v>
      </c>
      <c r="M11" s="132">
        <f t="shared" si="3"/>
        <v>0</v>
      </c>
      <c r="N11" s="133"/>
    </row>
    <row r="12" spans="1:14" ht="15.75">
      <c r="A12" s="129" t="s">
        <v>129</v>
      </c>
      <c r="B12" s="130">
        <v>1</v>
      </c>
      <c r="C12" s="130">
        <v>640</v>
      </c>
      <c r="D12" s="131">
        <v>640</v>
      </c>
      <c r="E12" s="132">
        <v>7680</v>
      </c>
      <c r="F12" s="130">
        <v>1</v>
      </c>
      <c r="G12" s="130">
        <v>704</v>
      </c>
      <c r="H12" s="131">
        <f t="shared" si="0"/>
        <v>704</v>
      </c>
      <c r="I12" s="132">
        <f t="shared" si="2"/>
        <v>8448</v>
      </c>
      <c r="J12" s="130">
        <v>1</v>
      </c>
      <c r="K12" s="130">
        <v>774</v>
      </c>
      <c r="L12" s="131">
        <f t="shared" si="1"/>
        <v>774</v>
      </c>
      <c r="M12" s="132">
        <f t="shared" si="3"/>
        <v>9288</v>
      </c>
      <c r="N12" s="133"/>
    </row>
    <row r="13" spans="1:14" ht="15">
      <c r="A13" s="134" t="s">
        <v>128</v>
      </c>
      <c r="B13" s="130"/>
      <c r="C13" s="130"/>
      <c r="D13" s="131"/>
      <c r="E13" s="132"/>
      <c r="F13" s="130"/>
      <c r="G13" s="130"/>
      <c r="H13" s="131"/>
      <c r="I13" s="132"/>
      <c r="J13" s="130">
        <v>1</v>
      </c>
      <c r="K13" s="135">
        <v>733</v>
      </c>
      <c r="L13" s="136">
        <f>K13*J13</f>
        <v>733</v>
      </c>
      <c r="M13" s="132">
        <f t="shared" si="3"/>
        <v>8796</v>
      </c>
      <c r="N13" s="133"/>
    </row>
    <row r="14" spans="1:14" ht="15">
      <c r="A14" s="134" t="s">
        <v>142</v>
      </c>
      <c r="B14" s="130"/>
      <c r="C14" s="130"/>
      <c r="D14" s="131"/>
      <c r="E14" s="132"/>
      <c r="F14" s="130"/>
      <c r="G14" s="130"/>
      <c r="H14" s="131"/>
      <c r="I14" s="132"/>
      <c r="J14" s="130">
        <v>1</v>
      </c>
      <c r="K14" s="135">
        <v>413</v>
      </c>
      <c r="L14" s="136">
        <f t="shared" si="1"/>
        <v>413</v>
      </c>
      <c r="M14" s="132">
        <f t="shared" si="3"/>
        <v>4956</v>
      </c>
      <c r="N14" s="133"/>
    </row>
    <row r="15" spans="1:14" ht="15">
      <c r="A15" s="134" t="s">
        <v>143</v>
      </c>
      <c r="B15" s="130"/>
      <c r="C15" s="130"/>
      <c r="D15" s="131"/>
      <c r="E15" s="132"/>
      <c r="F15" s="130"/>
      <c r="G15" s="130"/>
      <c r="H15" s="131"/>
      <c r="I15" s="132"/>
      <c r="J15" s="130">
        <v>1</v>
      </c>
      <c r="K15" s="135">
        <v>600</v>
      </c>
      <c r="L15" s="136">
        <f t="shared" si="1"/>
        <v>600</v>
      </c>
      <c r="M15" s="132">
        <f t="shared" si="3"/>
        <v>7200</v>
      </c>
      <c r="N15" s="133"/>
    </row>
    <row r="16" spans="1:14" ht="15">
      <c r="A16" s="134" t="s">
        <v>133</v>
      </c>
      <c r="B16" s="130"/>
      <c r="C16" s="130"/>
      <c r="D16" s="131"/>
      <c r="E16" s="132"/>
      <c r="F16" s="130"/>
      <c r="G16" s="130"/>
      <c r="H16" s="131"/>
      <c r="I16" s="132"/>
      <c r="J16" s="130">
        <v>1</v>
      </c>
      <c r="K16" s="135">
        <v>431</v>
      </c>
      <c r="L16" s="136">
        <f t="shared" si="1"/>
        <v>431</v>
      </c>
      <c r="M16" s="132">
        <f t="shared" si="3"/>
        <v>5172</v>
      </c>
      <c r="N16" s="133"/>
    </row>
    <row r="17" spans="1:14" ht="15">
      <c r="A17" s="134" t="s">
        <v>133</v>
      </c>
      <c r="B17" s="130"/>
      <c r="C17" s="130"/>
      <c r="D17" s="131"/>
      <c r="E17" s="132"/>
      <c r="F17" s="130"/>
      <c r="G17" s="130"/>
      <c r="H17" s="131"/>
      <c r="I17" s="132"/>
      <c r="J17" s="130">
        <v>1</v>
      </c>
      <c r="K17" s="130">
        <v>413</v>
      </c>
      <c r="L17" s="136">
        <f t="shared" si="1"/>
        <v>413</v>
      </c>
      <c r="M17" s="132">
        <f t="shared" si="3"/>
        <v>4956</v>
      </c>
      <c r="N17" s="133"/>
    </row>
    <row r="18" spans="1:14" ht="15">
      <c r="A18" s="134" t="s">
        <v>133</v>
      </c>
      <c r="B18" s="130"/>
      <c r="C18" s="130"/>
      <c r="D18" s="131"/>
      <c r="E18" s="132"/>
      <c r="F18" s="130"/>
      <c r="G18" s="130"/>
      <c r="H18" s="131"/>
      <c r="I18" s="132"/>
      <c r="J18" s="130">
        <v>1</v>
      </c>
      <c r="K18" s="135">
        <v>413</v>
      </c>
      <c r="L18" s="136">
        <f t="shared" si="1"/>
        <v>413</v>
      </c>
      <c r="M18" s="132">
        <f t="shared" si="3"/>
        <v>4956</v>
      </c>
      <c r="N18" s="133"/>
    </row>
    <row r="19" spans="1:14" ht="15">
      <c r="A19" s="134" t="s">
        <v>134</v>
      </c>
      <c r="B19" s="130"/>
      <c r="C19" s="130"/>
      <c r="D19" s="131"/>
      <c r="E19" s="132"/>
      <c r="F19" s="130"/>
      <c r="G19" s="130"/>
      <c r="H19" s="131"/>
      <c r="I19" s="132"/>
      <c r="J19" s="130">
        <v>1</v>
      </c>
      <c r="K19" s="135">
        <v>347</v>
      </c>
      <c r="L19" s="136">
        <f t="shared" si="1"/>
        <v>347</v>
      </c>
      <c r="M19" s="132">
        <f t="shared" si="3"/>
        <v>4164</v>
      </c>
      <c r="N19" s="133"/>
    </row>
    <row r="20" spans="1:14" ht="15.75">
      <c r="A20" s="129" t="s">
        <v>134</v>
      </c>
      <c r="B20" s="130"/>
      <c r="C20" s="130"/>
      <c r="D20" s="131"/>
      <c r="E20" s="132"/>
      <c r="F20" s="130"/>
      <c r="G20" s="130"/>
      <c r="H20" s="131"/>
      <c r="I20" s="132"/>
      <c r="J20" s="130">
        <v>1</v>
      </c>
      <c r="K20" s="135">
        <v>347</v>
      </c>
      <c r="L20" s="136">
        <f t="shared" si="1"/>
        <v>347</v>
      </c>
      <c r="M20" s="132">
        <f t="shared" si="3"/>
        <v>4164</v>
      </c>
      <c r="N20" s="133"/>
    </row>
    <row r="21" spans="1:14" ht="15">
      <c r="A21" s="134"/>
      <c r="B21" s="130"/>
      <c r="C21" s="130"/>
      <c r="D21" s="131"/>
      <c r="E21" s="132"/>
      <c r="F21" s="130"/>
      <c r="G21" s="130"/>
      <c r="H21" s="131"/>
      <c r="I21" s="132"/>
      <c r="J21" s="130"/>
      <c r="K21" s="130"/>
      <c r="L21" s="131"/>
      <c r="M21" s="132"/>
      <c r="N21" s="133"/>
    </row>
    <row r="22" spans="1:14" ht="15.75">
      <c r="A22" s="129"/>
      <c r="B22" s="137">
        <v>9</v>
      </c>
      <c r="C22" s="137"/>
      <c r="D22" s="137">
        <v>6265</v>
      </c>
      <c r="E22" s="138">
        <v>75180</v>
      </c>
      <c r="F22" s="137">
        <f>SUM(F4:F12)</f>
        <v>9</v>
      </c>
      <c r="G22" s="137"/>
      <c r="H22" s="139">
        <f>SUM(H4:H12)</f>
        <v>7051</v>
      </c>
      <c r="I22" s="138">
        <f>SUM(I4:I12)</f>
        <v>84612</v>
      </c>
      <c r="J22" s="137">
        <f>SUM(J4:J20)</f>
        <v>15</v>
      </c>
      <c r="K22" s="137"/>
      <c r="L22" s="139">
        <f>SUM(L4:L21)</f>
        <v>10048</v>
      </c>
      <c r="M22" s="138">
        <f>SUM(M4:M21)</f>
        <v>120576</v>
      </c>
      <c r="N22" s="133"/>
    </row>
    <row r="23" spans="1:14" ht="15.75">
      <c r="A23" s="129" t="s">
        <v>130</v>
      </c>
      <c r="B23" s="130"/>
      <c r="C23" s="130"/>
      <c r="D23" s="130"/>
      <c r="E23" s="132"/>
      <c r="F23" s="130"/>
      <c r="G23" s="130"/>
      <c r="H23" s="130"/>
      <c r="I23" s="132"/>
      <c r="J23" s="130"/>
      <c r="K23" s="130"/>
      <c r="L23" s="130"/>
      <c r="M23" s="132"/>
      <c r="N23" s="133"/>
    </row>
    <row r="24" spans="1:14" ht="15.75">
      <c r="A24" s="129" t="s">
        <v>131</v>
      </c>
      <c r="B24" s="130">
        <v>1</v>
      </c>
      <c r="C24" s="130">
        <v>810</v>
      </c>
      <c r="D24" s="131">
        <f t="shared" ref="D24:D26" si="4">C24*B24</f>
        <v>810</v>
      </c>
      <c r="E24" s="132">
        <f t="shared" ref="E24:E28" si="5">D24*12</f>
        <v>9720</v>
      </c>
      <c r="F24" s="130">
        <v>1</v>
      </c>
      <c r="G24" s="130">
        <v>900</v>
      </c>
      <c r="H24" s="131">
        <f t="shared" ref="H24:H26" si="6">G24*F24</f>
        <v>900</v>
      </c>
      <c r="I24" s="132">
        <f t="shared" ref="I24:I28" si="7">H24*12</f>
        <v>10800</v>
      </c>
      <c r="J24" s="130">
        <v>1</v>
      </c>
      <c r="K24" s="130">
        <v>1100</v>
      </c>
      <c r="L24" s="131">
        <f t="shared" ref="L24:L26" si="8">K24*J24</f>
        <v>1100</v>
      </c>
      <c r="M24" s="132">
        <f t="shared" ref="M24:M28" si="9">L24*12</f>
        <v>13200</v>
      </c>
      <c r="N24" s="133"/>
    </row>
    <row r="25" spans="1:14" ht="15.75">
      <c r="A25" s="129" t="s">
        <v>273</v>
      </c>
      <c r="B25" s="130">
        <v>1</v>
      </c>
      <c r="C25" s="130">
        <v>700</v>
      </c>
      <c r="D25" s="131">
        <f>C25*B25</f>
        <v>700</v>
      </c>
      <c r="E25" s="132">
        <f t="shared" si="5"/>
        <v>8400</v>
      </c>
      <c r="F25" s="130">
        <v>1</v>
      </c>
      <c r="G25" s="130">
        <v>770</v>
      </c>
      <c r="H25" s="131">
        <f t="shared" si="6"/>
        <v>770</v>
      </c>
      <c r="I25" s="132">
        <f t="shared" si="7"/>
        <v>9240</v>
      </c>
      <c r="J25" s="130">
        <v>1</v>
      </c>
      <c r="K25" s="130">
        <v>1000</v>
      </c>
      <c r="L25" s="131">
        <f t="shared" si="8"/>
        <v>1000</v>
      </c>
      <c r="M25" s="132">
        <f t="shared" si="9"/>
        <v>12000</v>
      </c>
      <c r="N25" s="133"/>
    </row>
    <row r="26" spans="1:14" ht="15.75">
      <c r="A26" s="129" t="s">
        <v>274</v>
      </c>
      <c r="B26" s="130">
        <v>1</v>
      </c>
      <c r="C26" s="130">
        <v>385</v>
      </c>
      <c r="D26" s="131">
        <f t="shared" si="4"/>
        <v>385</v>
      </c>
      <c r="E26" s="132">
        <f t="shared" si="5"/>
        <v>4620</v>
      </c>
      <c r="F26" s="130">
        <v>1</v>
      </c>
      <c r="G26" s="130">
        <v>424</v>
      </c>
      <c r="H26" s="131">
        <f t="shared" si="6"/>
        <v>424</v>
      </c>
      <c r="I26" s="132">
        <f t="shared" si="7"/>
        <v>5088</v>
      </c>
      <c r="J26" s="130">
        <v>1</v>
      </c>
      <c r="K26" s="130">
        <v>467</v>
      </c>
      <c r="L26" s="131">
        <f t="shared" si="8"/>
        <v>467</v>
      </c>
      <c r="M26" s="132">
        <f t="shared" si="9"/>
        <v>5604</v>
      </c>
      <c r="N26" s="133"/>
    </row>
    <row r="27" spans="1:14" ht="15.75">
      <c r="A27" s="129"/>
      <c r="B27" s="130"/>
      <c r="C27" s="130"/>
      <c r="D27" s="131"/>
      <c r="E27" s="132"/>
      <c r="F27" s="130"/>
      <c r="G27" s="130"/>
      <c r="H27" s="131"/>
      <c r="I27" s="132"/>
      <c r="J27" s="130"/>
      <c r="K27" s="130"/>
      <c r="L27" s="131"/>
      <c r="M27" s="132"/>
      <c r="N27" s="133"/>
    </row>
    <row r="28" spans="1:14" ht="15.75">
      <c r="A28" s="129" t="s">
        <v>0</v>
      </c>
      <c r="B28" s="130">
        <f>SUM(B24:B26)</f>
        <v>3</v>
      </c>
      <c r="C28" s="130"/>
      <c r="D28" s="130">
        <f>SUM(D24:D26)</f>
        <v>1895</v>
      </c>
      <c r="E28" s="132">
        <f t="shared" si="5"/>
        <v>22740</v>
      </c>
      <c r="F28" s="130">
        <f>SUM(F24:F26)</f>
        <v>3</v>
      </c>
      <c r="G28" s="130"/>
      <c r="H28" s="130">
        <f>SUM(H24:H26)</f>
        <v>2094</v>
      </c>
      <c r="I28" s="132">
        <f t="shared" si="7"/>
        <v>25128</v>
      </c>
      <c r="J28" s="130">
        <f>SUM(J24:J26)</f>
        <v>3</v>
      </c>
      <c r="K28" s="130"/>
      <c r="L28" s="130">
        <f>SUM(L24:L26)</f>
        <v>2567</v>
      </c>
      <c r="M28" s="132">
        <f t="shared" si="9"/>
        <v>30804</v>
      </c>
      <c r="N28" s="133"/>
    </row>
    <row r="29" spans="1:14" ht="15.75">
      <c r="A29" s="140" t="s">
        <v>218</v>
      </c>
      <c r="B29" s="130"/>
      <c r="C29" s="130"/>
      <c r="D29" s="130"/>
      <c r="E29" s="132"/>
      <c r="F29" s="130"/>
      <c r="G29" s="130"/>
      <c r="H29" s="130"/>
      <c r="I29" s="132"/>
      <c r="J29" s="130"/>
      <c r="K29" s="130"/>
      <c r="L29" s="130"/>
      <c r="M29" s="132"/>
      <c r="N29" s="133"/>
    </row>
    <row r="30" spans="1:14" ht="15.75">
      <c r="A30" s="129" t="s">
        <v>132</v>
      </c>
      <c r="B30" s="130">
        <v>1</v>
      </c>
      <c r="C30" s="141">
        <v>605</v>
      </c>
      <c r="D30" s="141">
        <f>C30*B30</f>
        <v>605</v>
      </c>
      <c r="E30" s="132">
        <f t="shared" ref="E30:E35" si="10">D30*12</f>
        <v>7260</v>
      </c>
      <c r="F30" s="130">
        <v>1</v>
      </c>
      <c r="G30" s="141">
        <v>666</v>
      </c>
      <c r="H30" s="141">
        <f>G30*F30</f>
        <v>666</v>
      </c>
      <c r="I30" s="132">
        <f t="shared" ref="I30:I35" si="11">H30*12</f>
        <v>7992</v>
      </c>
      <c r="J30" s="130">
        <v>1</v>
      </c>
      <c r="K30" s="141">
        <v>733</v>
      </c>
      <c r="L30" s="141">
        <f>K30*J30</f>
        <v>733</v>
      </c>
      <c r="M30" s="132">
        <f t="shared" ref="M30:M35" si="12">L30*12</f>
        <v>8796</v>
      </c>
      <c r="N30" s="133"/>
    </row>
    <row r="31" spans="1:14" ht="15.75">
      <c r="A31" s="129" t="s">
        <v>135</v>
      </c>
      <c r="B31" s="130">
        <v>1</v>
      </c>
      <c r="C31" s="141">
        <v>440</v>
      </c>
      <c r="D31" s="141">
        <f t="shared" ref="D31:D35" si="13">C31*B31</f>
        <v>440</v>
      </c>
      <c r="E31" s="132">
        <f t="shared" si="10"/>
        <v>5280</v>
      </c>
      <c r="F31" s="130">
        <v>1</v>
      </c>
      <c r="G31" s="141">
        <v>484</v>
      </c>
      <c r="H31" s="141">
        <f t="shared" ref="H31:H35" si="14">G31*F31</f>
        <v>484</v>
      </c>
      <c r="I31" s="132">
        <f t="shared" si="11"/>
        <v>5808</v>
      </c>
      <c r="J31" s="130">
        <v>1</v>
      </c>
      <c r="K31" s="141">
        <v>532</v>
      </c>
      <c r="L31" s="141">
        <f t="shared" ref="L31:L35" si="15">K31*J31</f>
        <v>532</v>
      </c>
      <c r="M31" s="132">
        <f t="shared" si="12"/>
        <v>6384</v>
      </c>
      <c r="N31" s="133"/>
    </row>
    <row r="32" spans="1:14" ht="15.75">
      <c r="A32" s="129" t="s">
        <v>136</v>
      </c>
      <c r="B32" s="142">
        <v>1</v>
      </c>
      <c r="C32" s="143">
        <v>385</v>
      </c>
      <c r="D32" s="141">
        <f t="shared" si="13"/>
        <v>385</v>
      </c>
      <c r="E32" s="132">
        <f t="shared" si="10"/>
        <v>4620</v>
      </c>
      <c r="F32" s="142">
        <v>1</v>
      </c>
      <c r="G32" s="143">
        <v>424</v>
      </c>
      <c r="H32" s="141">
        <f t="shared" si="14"/>
        <v>424</v>
      </c>
      <c r="I32" s="132">
        <f t="shared" si="11"/>
        <v>5088</v>
      </c>
      <c r="J32" s="142">
        <v>1</v>
      </c>
      <c r="K32" s="143">
        <v>466</v>
      </c>
      <c r="L32" s="141">
        <f t="shared" si="15"/>
        <v>466</v>
      </c>
      <c r="M32" s="132">
        <f t="shared" si="12"/>
        <v>5592</v>
      </c>
      <c r="N32" s="133"/>
    </row>
    <row r="33" spans="1:17" ht="15">
      <c r="A33" s="134" t="s">
        <v>136</v>
      </c>
      <c r="B33" s="135">
        <v>1</v>
      </c>
      <c r="C33" s="143">
        <v>385</v>
      </c>
      <c r="D33" s="141">
        <f t="shared" si="13"/>
        <v>385</v>
      </c>
      <c r="E33" s="132">
        <f t="shared" si="10"/>
        <v>4620</v>
      </c>
      <c r="F33" s="135">
        <v>1</v>
      </c>
      <c r="G33" s="143">
        <v>424</v>
      </c>
      <c r="H33" s="141">
        <f t="shared" si="14"/>
        <v>424</v>
      </c>
      <c r="I33" s="132">
        <f t="shared" si="11"/>
        <v>5088</v>
      </c>
      <c r="J33" s="135">
        <v>1</v>
      </c>
      <c r="K33" s="143">
        <v>466</v>
      </c>
      <c r="L33" s="141">
        <f t="shared" si="15"/>
        <v>466</v>
      </c>
      <c r="M33" s="132">
        <f t="shared" si="12"/>
        <v>5592</v>
      </c>
      <c r="N33" s="133"/>
    </row>
    <row r="34" spans="1:17" ht="15">
      <c r="A34" s="134" t="s">
        <v>136</v>
      </c>
      <c r="B34" s="135">
        <v>1</v>
      </c>
      <c r="C34" s="143">
        <v>385</v>
      </c>
      <c r="D34" s="141">
        <f t="shared" si="13"/>
        <v>385</v>
      </c>
      <c r="E34" s="132">
        <f t="shared" si="10"/>
        <v>4620</v>
      </c>
      <c r="F34" s="135">
        <v>1</v>
      </c>
      <c r="G34" s="143">
        <v>424</v>
      </c>
      <c r="H34" s="141">
        <f t="shared" si="14"/>
        <v>424</v>
      </c>
      <c r="I34" s="132">
        <f t="shared" si="11"/>
        <v>5088</v>
      </c>
      <c r="J34" s="135">
        <v>1</v>
      </c>
      <c r="K34" s="143">
        <v>466</v>
      </c>
      <c r="L34" s="141">
        <f t="shared" si="15"/>
        <v>466</v>
      </c>
      <c r="M34" s="132">
        <f t="shared" si="12"/>
        <v>5592</v>
      </c>
      <c r="N34" s="133"/>
    </row>
    <row r="35" spans="1:17" ht="15">
      <c r="A35" s="134" t="s">
        <v>136</v>
      </c>
      <c r="B35" s="135">
        <v>1</v>
      </c>
      <c r="C35" s="143">
        <v>385</v>
      </c>
      <c r="D35" s="141">
        <f t="shared" si="13"/>
        <v>385</v>
      </c>
      <c r="E35" s="132">
        <f t="shared" si="10"/>
        <v>4620</v>
      </c>
      <c r="F35" s="135">
        <v>1</v>
      </c>
      <c r="G35" s="143">
        <v>424</v>
      </c>
      <c r="H35" s="141">
        <f t="shared" si="14"/>
        <v>424</v>
      </c>
      <c r="I35" s="132">
        <f t="shared" si="11"/>
        <v>5088</v>
      </c>
      <c r="J35" s="135">
        <v>1</v>
      </c>
      <c r="K35" s="143">
        <v>466</v>
      </c>
      <c r="L35" s="141">
        <f t="shared" si="15"/>
        <v>466</v>
      </c>
      <c r="M35" s="132">
        <f t="shared" si="12"/>
        <v>5592</v>
      </c>
      <c r="N35" s="133"/>
    </row>
    <row r="36" spans="1:17" ht="15">
      <c r="A36" s="134"/>
      <c r="B36" s="135"/>
      <c r="C36" s="143"/>
      <c r="D36" s="143"/>
      <c r="E36" s="132"/>
      <c r="F36" s="135"/>
      <c r="G36" s="143"/>
      <c r="H36" s="143"/>
      <c r="I36" s="132"/>
      <c r="J36" s="135"/>
      <c r="K36" s="143"/>
      <c r="L36" s="143"/>
      <c r="M36" s="132"/>
      <c r="N36" s="133"/>
    </row>
    <row r="37" spans="1:17" ht="15">
      <c r="A37" s="134"/>
      <c r="B37" s="135"/>
      <c r="C37" s="143"/>
      <c r="D37" s="143"/>
      <c r="E37" s="132"/>
      <c r="F37" s="135"/>
      <c r="G37" s="143"/>
      <c r="H37" s="143"/>
      <c r="I37" s="132"/>
      <c r="J37" s="135"/>
      <c r="K37" s="143"/>
      <c r="L37" s="143"/>
      <c r="M37" s="132"/>
      <c r="N37" s="133"/>
    </row>
    <row r="38" spans="1:17" ht="15">
      <c r="A38" s="134" t="s">
        <v>0</v>
      </c>
      <c r="B38" s="135">
        <f>SUM(B30:B37)</f>
        <v>6</v>
      </c>
      <c r="C38" s="143">
        <f>SUM(C30:C37)</f>
        <v>2585</v>
      </c>
      <c r="D38" s="143">
        <f t="shared" ref="D38" si="16">SUM(D32:D37)</f>
        <v>1540</v>
      </c>
      <c r="E38" s="132">
        <f t="shared" ref="E38" si="17">D38*12</f>
        <v>18480</v>
      </c>
      <c r="F38" s="135">
        <f>SUM(F30:F37)</f>
        <v>6</v>
      </c>
      <c r="G38" s="143"/>
      <c r="H38" s="143">
        <f>SUM(H30:H37)</f>
        <v>2846</v>
      </c>
      <c r="I38" s="132">
        <f>SUM(I30:I37)</f>
        <v>34152</v>
      </c>
      <c r="J38" s="135">
        <f>SUM(J30:J37)</f>
        <v>6</v>
      </c>
      <c r="K38" s="143"/>
      <c r="L38" s="143">
        <f>SUM(L30:L37)</f>
        <v>3129</v>
      </c>
      <c r="M38" s="132">
        <f>SUM(M30:M37)</f>
        <v>37548</v>
      </c>
      <c r="N38" s="133"/>
      <c r="Q38" s="82"/>
    </row>
    <row r="39" spans="1:17" ht="15">
      <c r="A39" s="134"/>
      <c r="B39" s="135"/>
      <c r="C39" s="143"/>
      <c r="D39" s="143"/>
      <c r="E39" s="132"/>
      <c r="F39" s="135"/>
      <c r="G39" s="143"/>
      <c r="H39" s="143"/>
      <c r="I39" s="132"/>
      <c r="J39" s="135"/>
      <c r="K39" s="143"/>
      <c r="L39" s="143"/>
      <c r="M39" s="132"/>
      <c r="N39" s="133"/>
    </row>
    <row r="40" spans="1:17" ht="15">
      <c r="A40" s="134" t="s">
        <v>280</v>
      </c>
      <c r="B40" s="135"/>
      <c r="C40" s="143"/>
      <c r="D40" s="143"/>
      <c r="E40" s="132"/>
      <c r="F40" s="135"/>
      <c r="G40" s="143"/>
      <c r="H40" s="143"/>
      <c r="I40" s="132"/>
      <c r="J40" s="135"/>
      <c r="K40" s="143"/>
      <c r="L40" s="143"/>
      <c r="M40" s="132"/>
      <c r="N40" s="133"/>
    </row>
    <row r="41" spans="1:17" ht="15">
      <c r="A41" s="134" t="s">
        <v>132</v>
      </c>
      <c r="B41" s="135">
        <v>1</v>
      </c>
      <c r="C41" s="136">
        <v>605</v>
      </c>
      <c r="D41" s="136">
        <f>C41*B41</f>
        <v>605</v>
      </c>
      <c r="E41" s="132">
        <f t="shared" ref="E41:E65" si="18">D41*12</f>
        <v>7260</v>
      </c>
      <c r="F41" s="135">
        <v>1</v>
      </c>
      <c r="G41" s="135">
        <v>666</v>
      </c>
      <c r="H41" s="136">
        <f>G41*F41</f>
        <v>666</v>
      </c>
      <c r="I41" s="132">
        <f t="shared" ref="I41:I50" si="19">H41*12</f>
        <v>7992</v>
      </c>
      <c r="J41" s="135"/>
      <c r="K41" s="135"/>
      <c r="L41" s="136"/>
      <c r="M41" s="132">
        <v>0</v>
      </c>
      <c r="N41" s="133"/>
    </row>
    <row r="42" spans="1:17" ht="15">
      <c r="A42" s="134" t="s">
        <v>279</v>
      </c>
      <c r="B42" s="135">
        <v>1</v>
      </c>
      <c r="C42" s="136">
        <v>517</v>
      </c>
      <c r="D42" s="136">
        <v>517</v>
      </c>
      <c r="E42" s="132">
        <v>5170</v>
      </c>
      <c r="F42" s="135">
        <v>1</v>
      </c>
      <c r="G42" s="135">
        <v>716</v>
      </c>
      <c r="H42" s="136">
        <f>G42*F42</f>
        <v>716</v>
      </c>
      <c r="I42" s="132">
        <f t="shared" ref="I42:I43" si="20">H42*12</f>
        <v>8592</v>
      </c>
      <c r="J42" s="135">
        <v>1</v>
      </c>
      <c r="K42" s="135">
        <v>780</v>
      </c>
      <c r="L42" s="136">
        <f>K42*J42</f>
        <v>780</v>
      </c>
      <c r="M42" s="132">
        <f t="shared" ref="M42:M48" si="21">L42*12</f>
        <v>9360</v>
      </c>
      <c r="N42" s="133"/>
    </row>
    <row r="43" spans="1:17" ht="15">
      <c r="A43" s="134" t="s">
        <v>145</v>
      </c>
      <c r="B43" s="135">
        <v>1</v>
      </c>
      <c r="C43" s="136">
        <v>495</v>
      </c>
      <c r="D43" s="136">
        <f t="shared" ref="D43" si="22">C43*B43</f>
        <v>495</v>
      </c>
      <c r="E43" s="132">
        <f t="shared" ref="E43" si="23">D43*12</f>
        <v>5940</v>
      </c>
      <c r="F43" s="135">
        <v>1</v>
      </c>
      <c r="G43" s="135">
        <v>716</v>
      </c>
      <c r="H43" s="136">
        <f t="shared" ref="H43" si="24">G43*F43</f>
        <v>716</v>
      </c>
      <c r="I43" s="132">
        <f t="shared" si="20"/>
        <v>8592</v>
      </c>
      <c r="J43" s="135">
        <v>1</v>
      </c>
      <c r="K43" s="135">
        <v>780</v>
      </c>
      <c r="L43" s="136">
        <f t="shared" ref="L43:L48" si="25">K43*J43</f>
        <v>780</v>
      </c>
      <c r="M43" s="132">
        <f t="shared" si="21"/>
        <v>9360</v>
      </c>
      <c r="N43" s="133"/>
    </row>
    <row r="44" spans="1:17" ht="15">
      <c r="A44" s="134" t="s">
        <v>140</v>
      </c>
      <c r="B44" s="135">
        <v>1</v>
      </c>
      <c r="C44" s="136">
        <v>297</v>
      </c>
      <c r="D44" s="136">
        <f t="shared" ref="D44:D46" si="26">C44*B44</f>
        <v>297</v>
      </c>
      <c r="E44" s="132">
        <f t="shared" si="18"/>
        <v>3564</v>
      </c>
      <c r="F44" s="135">
        <v>1</v>
      </c>
      <c r="G44" s="135">
        <v>616</v>
      </c>
      <c r="H44" s="136">
        <f t="shared" ref="H44:H52" si="27">G44*F44</f>
        <v>616</v>
      </c>
      <c r="I44" s="132">
        <f t="shared" si="19"/>
        <v>7392</v>
      </c>
      <c r="J44" s="135">
        <v>1</v>
      </c>
      <c r="K44" s="135">
        <v>678</v>
      </c>
      <c r="L44" s="136">
        <f t="shared" si="25"/>
        <v>678</v>
      </c>
      <c r="M44" s="132">
        <f t="shared" si="21"/>
        <v>8136</v>
      </c>
      <c r="N44" s="133"/>
    </row>
    <row r="45" spans="1:17" ht="15">
      <c r="A45" s="134" t="s">
        <v>140</v>
      </c>
      <c r="B45" s="135">
        <v>1</v>
      </c>
      <c r="C45" s="136">
        <v>253</v>
      </c>
      <c r="D45" s="136">
        <f t="shared" si="26"/>
        <v>253</v>
      </c>
      <c r="E45" s="132">
        <f t="shared" si="18"/>
        <v>3036</v>
      </c>
      <c r="F45" s="135">
        <v>1</v>
      </c>
      <c r="G45" s="135">
        <v>616</v>
      </c>
      <c r="H45" s="136">
        <f t="shared" si="27"/>
        <v>616</v>
      </c>
      <c r="I45" s="132">
        <f t="shared" si="19"/>
        <v>7392</v>
      </c>
      <c r="J45" s="135">
        <v>1</v>
      </c>
      <c r="K45" s="135">
        <v>678</v>
      </c>
      <c r="L45" s="136">
        <f t="shared" si="25"/>
        <v>678</v>
      </c>
      <c r="M45" s="132">
        <f t="shared" si="21"/>
        <v>8136</v>
      </c>
      <c r="N45" s="133"/>
    </row>
    <row r="46" spans="1:17" ht="15">
      <c r="A46" s="134" t="s">
        <v>140</v>
      </c>
      <c r="B46" s="135">
        <v>1</v>
      </c>
      <c r="C46" s="136">
        <v>253</v>
      </c>
      <c r="D46" s="136">
        <f t="shared" si="26"/>
        <v>253</v>
      </c>
      <c r="E46" s="132">
        <f t="shared" si="18"/>
        <v>3036</v>
      </c>
      <c r="F46" s="135">
        <v>1</v>
      </c>
      <c r="G46" s="135">
        <v>616</v>
      </c>
      <c r="H46" s="136">
        <f t="shared" si="27"/>
        <v>616</v>
      </c>
      <c r="I46" s="132">
        <f t="shared" si="19"/>
        <v>7392</v>
      </c>
      <c r="J46" s="135">
        <v>1</v>
      </c>
      <c r="K46" s="135">
        <v>678</v>
      </c>
      <c r="L46" s="136">
        <f t="shared" si="25"/>
        <v>678</v>
      </c>
      <c r="M46" s="132">
        <f t="shared" si="21"/>
        <v>8136</v>
      </c>
      <c r="N46" s="133"/>
    </row>
    <row r="47" spans="1:17" ht="15">
      <c r="A47" s="134" t="s">
        <v>140</v>
      </c>
      <c r="B47" s="135"/>
      <c r="C47" s="136"/>
      <c r="D47" s="136"/>
      <c r="E47" s="132"/>
      <c r="F47" s="135">
        <v>1</v>
      </c>
      <c r="G47" s="135">
        <v>616</v>
      </c>
      <c r="H47" s="136">
        <f t="shared" si="27"/>
        <v>616</v>
      </c>
      <c r="I47" s="132">
        <f t="shared" si="19"/>
        <v>7392</v>
      </c>
      <c r="J47" s="135">
        <v>1</v>
      </c>
      <c r="K47" s="135">
        <v>678</v>
      </c>
      <c r="L47" s="136">
        <f t="shared" si="25"/>
        <v>678</v>
      </c>
      <c r="M47" s="132">
        <f t="shared" si="21"/>
        <v>8136</v>
      </c>
      <c r="N47" s="133"/>
    </row>
    <row r="48" spans="1:17" ht="15">
      <c r="A48" s="134" t="s">
        <v>140</v>
      </c>
      <c r="B48" s="135"/>
      <c r="C48" s="136"/>
      <c r="D48" s="136"/>
      <c r="E48" s="132"/>
      <c r="F48" s="135">
        <v>1</v>
      </c>
      <c r="G48" s="135">
        <v>616</v>
      </c>
      <c r="H48" s="136">
        <f t="shared" si="27"/>
        <v>616</v>
      </c>
      <c r="I48" s="132">
        <f t="shared" si="19"/>
        <v>7392</v>
      </c>
      <c r="J48" s="135">
        <v>1</v>
      </c>
      <c r="K48" s="135">
        <v>678</v>
      </c>
      <c r="L48" s="136">
        <f t="shared" si="25"/>
        <v>678</v>
      </c>
      <c r="M48" s="132">
        <f t="shared" si="21"/>
        <v>8136</v>
      </c>
      <c r="N48" s="133"/>
    </row>
    <row r="49" spans="1:14" ht="15">
      <c r="A49" s="134" t="s">
        <v>142</v>
      </c>
      <c r="B49" s="135">
        <v>1</v>
      </c>
      <c r="C49" s="136">
        <v>286</v>
      </c>
      <c r="D49" s="136">
        <f t="shared" ref="D49:D50" si="28">C49*B49</f>
        <v>286</v>
      </c>
      <c r="E49" s="132">
        <f t="shared" ref="E49:E54" si="29">D49*12</f>
        <v>3432</v>
      </c>
      <c r="F49" s="135">
        <v>1</v>
      </c>
      <c r="G49" s="135">
        <v>375</v>
      </c>
      <c r="H49" s="136">
        <f t="shared" si="27"/>
        <v>375</v>
      </c>
      <c r="I49" s="132">
        <f t="shared" si="19"/>
        <v>4500</v>
      </c>
      <c r="J49" s="135"/>
      <c r="K49" s="135"/>
      <c r="L49" s="136"/>
      <c r="M49" s="132">
        <v>0</v>
      </c>
      <c r="N49" s="133"/>
    </row>
    <row r="50" spans="1:14" ht="15">
      <c r="A50" s="134" t="s">
        <v>143</v>
      </c>
      <c r="B50" s="135">
        <v>1</v>
      </c>
      <c r="C50" s="136">
        <v>495</v>
      </c>
      <c r="D50" s="136">
        <f t="shared" si="28"/>
        <v>495</v>
      </c>
      <c r="E50" s="132">
        <f t="shared" si="29"/>
        <v>5940</v>
      </c>
      <c r="F50" s="135">
        <v>1</v>
      </c>
      <c r="G50" s="135">
        <v>545</v>
      </c>
      <c r="H50" s="136">
        <f t="shared" si="27"/>
        <v>545</v>
      </c>
      <c r="I50" s="132">
        <f t="shared" si="19"/>
        <v>6540</v>
      </c>
      <c r="J50" s="135"/>
      <c r="K50" s="135"/>
      <c r="L50" s="136"/>
      <c r="M50" s="132">
        <v>0</v>
      </c>
      <c r="N50" s="133"/>
    </row>
    <row r="51" spans="1:14" ht="15">
      <c r="A51" s="134" t="s">
        <v>133</v>
      </c>
      <c r="B51" s="135">
        <v>1</v>
      </c>
      <c r="C51" s="136">
        <v>297</v>
      </c>
      <c r="D51" s="136">
        <v>297</v>
      </c>
      <c r="E51" s="132">
        <f t="shared" si="29"/>
        <v>3564</v>
      </c>
      <c r="F51" s="130">
        <v>1</v>
      </c>
      <c r="G51" s="130">
        <v>392</v>
      </c>
      <c r="H51" s="130">
        <f t="shared" si="27"/>
        <v>392</v>
      </c>
      <c r="I51" s="132">
        <v>4314</v>
      </c>
      <c r="J51" s="135"/>
      <c r="K51" s="135"/>
      <c r="L51" s="136"/>
      <c r="M51" s="132">
        <v>0</v>
      </c>
      <c r="N51" s="133"/>
    </row>
    <row r="52" spans="1:14" ht="15">
      <c r="A52" s="134" t="s">
        <v>133</v>
      </c>
      <c r="B52" s="135">
        <v>1</v>
      </c>
      <c r="C52" s="136">
        <v>341</v>
      </c>
      <c r="D52" s="136">
        <f t="shared" ref="D52:D54" si="30">C52*B52</f>
        <v>341</v>
      </c>
      <c r="E52" s="132">
        <f t="shared" si="29"/>
        <v>4092</v>
      </c>
      <c r="F52" s="135">
        <v>1</v>
      </c>
      <c r="G52" s="135">
        <v>375</v>
      </c>
      <c r="H52" s="136">
        <f t="shared" si="27"/>
        <v>375</v>
      </c>
      <c r="I52" s="132">
        <f t="shared" ref="I52:I55" si="31">H52*12</f>
        <v>4500</v>
      </c>
      <c r="J52" s="130"/>
      <c r="K52" s="130"/>
      <c r="L52" s="136"/>
      <c r="M52" s="132">
        <v>0</v>
      </c>
      <c r="N52" s="133"/>
    </row>
    <row r="53" spans="1:14" ht="15">
      <c r="A53" s="134" t="s">
        <v>133</v>
      </c>
      <c r="B53" s="135">
        <v>1</v>
      </c>
      <c r="C53" s="136">
        <v>341</v>
      </c>
      <c r="D53" s="136">
        <f t="shared" si="30"/>
        <v>341</v>
      </c>
      <c r="E53" s="132">
        <f t="shared" si="29"/>
        <v>4092</v>
      </c>
      <c r="F53" s="135">
        <v>1</v>
      </c>
      <c r="G53" s="135">
        <v>375</v>
      </c>
      <c r="H53" s="136">
        <v>375</v>
      </c>
      <c r="I53" s="132">
        <f t="shared" si="31"/>
        <v>4500</v>
      </c>
      <c r="J53" s="135"/>
      <c r="K53" s="135"/>
      <c r="L53" s="136"/>
      <c r="M53" s="132">
        <v>0</v>
      </c>
      <c r="N53" s="133"/>
    </row>
    <row r="54" spans="1:14" ht="15">
      <c r="A54" s="134" t="s">
        <v>134</v>
      </c>
      <c r="B54" s="130">
        <v>1</v>
      </c>
      <c r="C54" s="130">
        <v>286</v>
      </c>
      <c r="D54" s="130">
        <f t="shared" si="30"/>
        <v>286</v>
      </c>
      <c r="E54" s="132">
        <f t="shared" si="29"/>
        <v>3432</v>
      </c>
      <c r="F54" s="135">
        <v>1</v>
      </c>
      <c r="G54" s="135">
        <v>315</v>
      </c>
      <c r="H54" s="136">
        <f t="shared" ref="H54:H55" si="32">G54*F54</f>
        <v>315</v>
      </c>
      <c r="I54" s="132">
        <f t="shared" si="31"/>
        <v>3780</v>
      </c>
      <c r="J54" s="135"/>
      <c r="K54" s="135"/>
      <c r="L54" s="136"/>
      <c r="M54" s="132">
        <v>0</v>
      </c>
      <c r="N54" s="133"/>
    </row>
    <row r="55" spans="1:14" ht="15.75">
      <c r="A55" s="129" t="s">
        <v>134</v>
      </c>
      <c r="B55" s="135">
        <v>1</v>
      </c>
      <c r="C55" s="136">
        <v>286</v>
      </c>
      <c r="D55" s="136">
        <v>286</v>
      </c>
      <c r="E55" s="132">
        <v>3432</v>
      </c>
      <c r="F55" s="135">
        <v>1</v>
      </c>
      <c r="G55" s="135">
        <v>315</v>
      </c>
      <c r="H55" s="136">
        <f t="shared" si="32"/>
        <v>315</v>
      </c>
      <c r="I55" s="132">
        <f t="shared" si="31"/>
        <v>3780</v>
      </c>
      <c r="J55" s="135"/>
      <c r="K55" s="135"/>
      <c r="L55" s="136"/>
      <c r="M55" s="132">
        <v>0</v>
      </c>
      <c r="N55" s="133"/>
    </row>
    <row r="56" spans="1:14" ht="15">
      <c r="A56" s="134" t="s">
        <v>140</v>
      </c>
      <c r="B56" s="135"/>
      <c r="C56" s="136"/>
      <c r="D56" s="136"/>
      <c r="E56" s="132"/>
      <c r="F56" s="135">
        <v>0</v>
      </c>
      <c r="G56" s="135"/>
      <c r="H56" s="136"/>
      <c r="I56" s="132">
        <v>4312</v>
      </c>
      <c r="J56" s="135"/>
      <c r="K56" s="135"/>
      <c r="L56" s="136"/>
      <c r="M56" s="132">
        <v>0</v>
      </c>
      <c r="N56" s="133"/>
    </row>
    <row r="57" spans="1:14" ht="15">
      <c r="A57" s="134" t="s">
        <v>140</v>
      </c>
      <c r="B57" s="135"/>
      <c r="C57" s="136"/>
      <c r="D57" s="136"/>
      <c r="E57" s="132"/>
      <c r="F57" s="135">
        <v>0</v>
      </c>
      <c r="G57" s="135"/>
      <c r="H57" s="136"/>
      <c r="I57" s="132">
        <v>5082</v>
      </c>
      <c r="J57" s="135"/>
      <c r="K57" s="135"/>
      <c r="L57" s="136"/>
      <c r="M57" s="132">
        <v>0</v>
      </c>
      <c r="N57" s="133"/>
    </row>
    <row r="58" spans="1:14" ht="15">
      <c r="A58" s="134" t="s">
        <v>137</v>
      </c>
      <c r="B58" s="135">
        <v>1</v>
      </c>
      <c r="C58" s="136">
        <v>495</v>
      </c>
      <c r="D58" s="136">
        <v>495</v>
      </c>
      <c r="E58" s="132">
        <v>5940</v>
      </c>
      <c r="F58" s="135">
        <v>0</v>
      </c>
      <c r="G58" s="135"/>
      <c r="H58" s="136"/>
      <c r="I58" s="132">
        <v>4200</v>
      </c>
      <c r="J58" s="135"/>
      <c r="K58" s="135"/>
      <c r="L58" s="136"/>
      <c r="M58" s="132">
        <v>0</v>
      </c>
      <c r="N58" s="133"/>
    </row>
    <row r="59" spans="1:14" ht="15">
      <c r="A59" s="134" t="s">
        <v>213</v>
      </c>
      <c r="B59" s="135">
        <v>1</v>
      </c>
      <c r="C59" s="136">
        <v>495</v>
      </c>
      <c r="D59" s="136">
        <v>495</v>
      </c>
      <c r="E59" s="132">
        <v>4950</v>
      </c>
      <c r="F59" s="135">
        <v>0</v>
      </c>
      <c r="G59" s="135"/>
      <c r="H59" s="136"/>
      <c r="I59" s="132">
        <v>3815</v>
      </c>
      <c r="J59" s="135"/>
      <c r="K59" s="135"/>
      <c r="L59" s="136"/>
      <c r="M59" s="132">
        <v>0</v>
      </c>
      <c r="N59" s="133"/>
    </row>
    <row r="60" spans="1:14" ht="15">
      <c r="A60" s="134" t="s">
        <v>141</v>
      </c>
      <c r="B60" s="135">
        <v>0</v>
      </c>
      <c r="C60" s="136">
        <v>0</v>
      </c>
      <c r="D60" s="136">
        <v>0</v>
      </c>
      <c r="E60" s="132">
        <f t="shared" ref="E60" si="33">D60*12</f>
        <v>0</v>
      </c>
      <c r="F60" s="135">
        <v>0</v>
      </c>
      <c r="G60" s="135"/>
      <c r="H60" s="136"/>
      <c r="I60" s="132">
        <v>2548</v>
      </c>
      <c r="J60" s="135"/>
      <c r="K60" s="135"/>
      <c r="L60" s="136"/>
      <c r="M60" s="132">
        <v>0</v>
      </c>
      <c r="N60" s="133"/>
    </row>
    <row r="61" spans="1:14" ht="15">
      <c r="A61" s="134" t="s">
        <v>141</v>
      </c>
      <c r="B61" s="135">
        <v>1</v>
      </c>
      <c r="C61" s="136">
        <v>440</v>
      </c>
      <c r="D61" s="136">
        <f t="shared" ref="D61" si="34">C61*B61</f>
        <v>440</v>
      </c>
      <c r="E61" s="132">
        <f t="shared" ref="E61" si="35">D61*12</f>
        <v>5280</v>
      </c>
      <c r="F61" s="135">
        <v>0</v>
      </c>
      <c r="G61" s="135"/>
      <c r="H61" s="136"/>
      <c r="I61" s="132">
        <v>3388</v>
      </c>
      <c r="J61" s="135"/>
      <c r="K61" s="135"/>
      <c r="L61" s="136"/>
      <c r="M61" s="132">
        <v>0</v>
      </c>
      <c r="N61" s="133"/>
    </row>
    <row r="62" spans="1:14" ht="15">
      <c r="A62" s="134" t="s">
        <v>139</v>
      </c>
      <c r="B62" s="135">
        <v>1</v>
      </c>
      <c r="C62" s="136">
        <v>539</v>
      </c>
      <c r="D62" s="136">
        <f t="shared" ref="D62:D65" si="36">C62*B62</f>
        <v>539</v>
      </c>
      <c r="E62" s="132">
        <f t="shared" si="18"/>
        <v>6468</v>
      </c>
      <c r="F62" s="135">
        <v>0</v>
      </c>
      <c r="G62" s="135"/>
      <c r="H62" s="136"/>
      <c r="I62" s="132">
        <v>4144</v>
      </c>
      <c r="J62" s="130"/>
      <c r="K62" s="130"/>
      <c r="L62" s="130"/>
      <c r="M62" s="132">
        <v>0</v>
      </c>
      <c r="N62" s="133"/>
    </row>
    <row r="63" spans="1:14" ht="15">
      <c r="A63" s="134" t="s">
        <v>147</v>
      </c>
      <c r="B63" s="135">
        <v>1</v>
      </c>
      <c r="C63" s="136">
        <v>440</v>
      </c>
      <c r="D63" s="136">
        <f t="shared" si="36"/>
        <v>440</v>
      </c>
      <c r="E63" s="132">
        <f t="shared" si="18"/>
        <v>5280</v>
      </c>
      <c r="F63" s="135">
        <v>0</v>
      </c>
      <c r="G63" s="135"/>
      <c r="H63" s="136"/>
      <c r="I63" s="132">
        <v>3388</v>
      </c>
      <c r="J63" s="135"/>
      <c r="K63" s="135"/>
      <c r="L63" s="136"/>
      <c r="M63" s="132">
        <v>0</v>
      </c>
      <c r="N63" s="133"/>
    </row>
    <row r="64" spans="1:14" ht="15">
      <c r="A64" s="134" t="s">
        <v>148</v>
      </c>
      <c r="B64" s="130">
        <v>1</v>
      </c>
      <c r="C64" s="130">
        <v>550</v>
      </c>
      <c r="D64" s="130">
        <f t="shared" si="36"/>
        <v>550</v>
      </c>
      <c r="E64" s="132">
        <f t="shared" ref="E64" si="37">D64*12</f>
        <v>6600</v>
      </c>
      <c r="F64" s="135">
        <v>0</v>
      </c>
      <c r="G64" s="135"/>
      <c r="H64" s="136"/>
      <c r="I64" s="132">
        <v>4365</v>
      </c>
      <c r="J64" s="135"/>
      <c r="K64" s="135"/>
      <c r="L64" s="136"/>
      <c r="M64" s="132">
        <v>0</v>
      </c>
      <c r="N64" s="133"/>
    </row>
    <row r="65" spans="1:14" ht="15.75">
      <c r="A65" s="129" t="s">
        <v>149</v>
      </c>
      <c r="B65" s="135">
        <v>1</v>
      </c>
      <c r="C65" s="136">
        <v>330</v>
      </c>
      <c r="D65" s="136">
        <f t="shared" si="36"/>
        <v>330</v>
      </c>
      <c r="E65" s="132">
        <f t="shared" si="18"/>
        <v>3960</v>
      </c>
      <c r="F65" s="135">
        <v>0</v>
      </c>
      <c r="G65" s="135"/>
      <c r="H65" s="136"/>
      <c r="I65" s="132">
        <v>2541</v>
      </c>
      <c r="J65" s="135"/>
      <c r="K65" s="135"/>
      <c r="L65" s="136"/>
      <c r="M65" s="132">
        <v>0</v>
      </c>
      <c r="N65" s="133"/>
    </row>
    <row r="66" spans="1:14" ht="15">
      <c r="A66" s="134" t="s">
        <v>262</v>
      </c>
      <c r="B66" s="135">
        <v>1</v>
      </c>
      <c r="C66" s="136">
        <v>407</v>
      </c>
      <c r="D66" s="136">
        <v>407</v>
      </c>
      <c r="E66" s="132">
        <f t="shared" ref="E66" si="38">D66*12</f>
        <v>4884</v>
      </c>
      <c r="F66" s="130">
        <v>0</v>
      </c>
      <c r="G66" s="130">
        <v>0</v>
      </c>
      <c r="H66" s="130">
        <f t="shared" ref="H66" si="39">G66*F66</f>
        <v>0</v>
      </c>
      <c r="I66" s="132">
        <f t="shared" ref="I66" si="40">H66*12</f>
        <v>0</v>
      </c>
      <c r="J66" s="135"/>
      <c r="K66" s="135"/>
      <c r="L66" s="136"/>
      <c r="M66" s="132">
        <v>0</v>
      </c>
      <c r="N66" s="133"/>
    </row>
    <row r="67" spans="1:14" ht="15">
      <c r="A67" s="134" t="s">
        <v>140</v>
      </c>
      <c r="B67" s="135"/>
      <c r="C67" s="136">
        <v>0</v>
      </c>
      <c r="D67" s="136">
        <v>0</v>
      </c>
      <c r="E67" s="132">
        <v>1034</v>
      </c>
      <c r="F67" s="135">
        <v>0</v>
      </c>
      <c r="G67" s="135">
        <v>0</v>
      </c>
      <c r="H67" s="136">
        <v>0</v>
      </c>
      <c r="I67" s="132">
        <v>0</v>
      </c>
      <c r="J67" s="135"/>
      <c r="K67" s="135"/>
      <c r="L67" s="136"/>
      <c r="M67" s="132">
        <v>0</v>
      </c>
      <c r="N67" s="133"/>
    </row>
    <row r="68" spans="1:14" ht="15">
      <c r="A68" s="134" t="s">
        <v>214</v>
      </c>
      <c r="B68" s="135">
        <v>1</v>
      </c>
      <c r="C68" s="136">
        <v>660</v>
      </c>
      <c r="D68" s="136">
        <f t="shared" ref="D68:D69" si="41">C68*B68</f>
        <v>660</v>
      </c>
      <c r="E68" s="132">
        <f t="shared" ref="E68:E69" si="42">D68*12</f>
        <v>7920</v>
      </c>
      <c r="F68" s="135">
        <v>0</v>
      </c>
      <c r="G68" s="135">
        <v>0</v>
      </c>
      <c r="H68" s="136">
        <f t="shared" ref="H68:H71" si="43">G68*F68</f>
        <v>0</v>
      </c>
      <c r="I68" s="132">
        <f t="shared" ref="I68:I71" si="44">H68*12</f>
        <v>0</v>
      </c>
      <c r="J68" s="135"/>
      <c r="K68" s="135"/>
      <c r="L68" s="136"/>
      <c r="M68" s="132">
        <v>0</v>
      </c>
      <c r="N68" s="133"/>
    </row>
    <row r="69" spans="1:14" ht="15">
      <c r="A69" s="134" t="s">
        <v>144</v>
      </c>
      <c r="B69" s="135">
        <v>1</v>
      </c>
      <c r="C69" s="136">
        <v>440</v>
      </c>
      <c r="D69" s="136">
        <f t="shared" si="41"/>
        <v>440</v>
      </c>
      <c r="E69" s="132">
        <f t="shared" si="42"/>
        <v>5280</v>
      </c>
      <c r="F69" s="135">
        <v>0</v>
      </c>
      <c r="G69" s="135">
        <v>0</v>
      </c>
      <c r="H69" s="136">
        <f t="shared" si="43"/>
        <v>0</v>
      </c>
      <c r="I69" s="132">
        <f t="shared" si="44"/>
        <v>0</v>
      </c>
      <c r="J69" s="135"/>
      <c r="K69" s="135"/>
      <c r="L69" s="136"/>
      <c r="M69" s="132">
        <v>0</v>
      </c>
      <c r="N69" s="133"/>
    </row>
    <row r="70" spans="1:14" ht="15">
      <c r="A70" s="134" t="s">
        <v>146</v>
      </c>
      <c r="B70" s="135">
        <v>1</v>
      </c>
      <c r="C70" s="136">
        <v>473</v>
      </c>
      <c r="D70" s="136">
        <v>473</v>
      </c>
      <c r="E70" s="132">
        <v>5676</v>
      </c>
      <c r="F70" s="135">
        <v>0</v>
      </c>
      <c r="G70" s="135">
        <v>0</v>
      </c>
      <c r="H70" s="136">
        <f t="shared" si="43"/>
        <v>0</v>
      </c>
      <c r="I70" s="132">
        <f t="shared" si="44"/>
        <v>0</v>
      </c>
      <c r="J70" s="135"/>
      <c r="K70" s="135"/>
      <c r="L70" s="136"/>
      <c r="M70" s="132">
        <v>0</v>
      </c>
      <c r="N70" s="133"/>
    </row>
    <row r="71" spans="1:14" ht="15">
      <c r="A71" s="134" t="s">
        <v>138</v>
      </c>
      <c r="B71" s="135">
        <v>0</v>
      </c>
      <c r="C71" s="136">
        <v>0</v>
      </c>
      <c r="D71" s="136">
        <v>0</v>
      </c>
      <c r="E71" s="132">
        <v>990</v>
      </c>
      <c r="F71" s="135">
        <v>0</v>
      </c>
      <c r="G71" s="135">
        <v>0</v>
      </c>
      <c r="H71" s="136">
        <f t="shared" si="43"/>
        <v>0</v>
      </c>
      <c r="I71" s="132">
        <f t="shared" si="44"/>
        <v>0</v>
      </c>
      <c r="J71" s="135"/>
      <c r="K71" s="135"/>
      <c r="L71" s="136"/>
      <c r="M71" s="132">
        <v>0</v>
      </c>
      <c r="N71" s="133"/>
    </row>
    <row r="72" spans="1:14" ht="15">
      <c r="A72" s="134"/>
      <c r="B72" s="135"/>
      <c r="C72" s="136"/>
      <c r="D72" s="136"/>
      <c r="E72" s="132"/>
      <c r="F72" s="135"/>
      <c r="G72" s="135"/>
      <c r="H72" s="136"/>
      <c r="I72" s="132"/>
      <c r="J72" s="135"/>
      <c r="K72" s="135"/>
      <c r="L72" s="136"/>
      <c r="M72" s="132"/>
      <c r="N72" s="133"/>
    </row>
    <row r="73" spans="1:14" ht="15">
      <c r="A73" s="134"/>
      <c r="B73" s="135"/>
      <c r="C73" s="136"/>
      <c r="D73" s="136"/>
      <c r="E73" s="132"/>
      <c r="F73" s="135"/>
      <c r="G73" s="135"/>
      <c r="H73" s="136"/>
      <c r="I73" s="132"/>
      <c r="J73" s="135"/>
      <c r="K73" s="135"/>
      <c r="L73" s="135"/>
      <c r="M73" s="132"/>
      <c r="N73" s="133"/>
    </row>
    <row r="74" spans="1:14" ht="15">
      <c r="A74" s="134" t="s">
        <v>0</v>
      </c>
      <c r="B74" s="135">
        <f>SUM(B41:B73)</f>
        <v>24</v>
      </c>
      <c r="C74" s="136"/>
      <c r="D74" s="136">
        <v>10021</v>
      </c>
      <c r="E74" s="132">
        <f>SUM(E40:E73)</f>
        <v>120252</v>
      </c>
      <c r="F74" s="135">
        <v>15</v>
      </c>
      <c r="G74" s="135"/>
      <c r="H74" s="136">
        <v>7870</v>
      </c>
      <c r="I74" s="132">
        <v>131833</v>
      </c>
      <c r="J74" s="135">
        <f>SUM(J40:J73)</f>
        <v>7</v>
      </c>
      <c r="K74" s="135"/>
      <c r="L74" s="135">
        <f>SUM(L41:L73)</f>
        <v>4950</v>
      </c>
      <c r="M74" s="132">
        <f>SUM(M41:M73)</f>
        <v>59400</v>
      </c>
      <c r="N74" s="133"/>
    </row>
    <row r="75" spans="1:14" ht="15">
      <c r="A75" s="134"/>
      <c r="B75" s="135"/>
      <c r="C75" s="136"/>
      <c r="D75" s="136"/>
      <c r="E75" s="132"/>
      <c r="F75" s="135"/>
      <c r="G75" s="135"/>
      <c r="H75" s="136"/>
      <c r="I75" s="132"/>
      <c r="J75" s="135"/>
      <c r="K75" s="135"/>
      <c r="L75" s="135"/>
      <c r="M75" s="132"/>
      <c r="N75" s="133"/>
    </row>
    <row r="76" spans="1:14" ht="15">
      <c r="A76" s="134" t="s">
        <v>275</v>
      </c>
      <c r="B76" s="135"/>
      <c r="C76" s="136"/>
      <c r="D76" s="136"/>
      <c r="E76" s="132"/>
      <c r="F76" s="135"/>
      <c r="G76" s="135"/>
      <c r="H76" s="136"/>
      <c r="I76" s="132"/>
      <c r="J76" s="135"/>
      <c r="K76" s="135"/>
      <c r="L76" s="135"/>
      <c r="M76" s="132"/>
      <c r="N76" s="133"/>
    </row>
    <row r="77" spans="1:14" ht="15">
      <c r="A77" s="134" t="s">
        <v>267</v>
      </c>
      <c r="B77" s="135"/>
      <c r="C77" s="136"/>
      <c r="D77" s="136"/>
      <c r="E77" s="132"/>
      <c r="F77" s="135">
        <v>1</v>
      </c>
      <c r="G77" s="135">
        <v>600</v>
      </c>
      <c r="H77" s="135">
        <v>600</v>
      </c>
      <c r="I77" s="132">
        <v>3000</v>
      </c>
      <c r="J77" s="135">
        <v>1</v>
      </c>
      <c r="K77" s="130">
        <v>660</v>
      </c>
      <c r="L77" s="136">
        <f t="shared" ref="L77" si="45">K77*J77</f>
        <v>660</v>
      </c>
      <c r="M77" s="132">
        <f t="shared" ref="M77" si="46">L77*12</f>
        <v>7920</v>
      </c>
      <c r="N77" s="133"/>
    </row>
    <row r="78" spans="1:14" ht="15">
      <c r="A78" s="134" t="s">
        <v>268</v>
      </c>
      <c r="B78" s="135"/>
      <c r="C78" s="136"/>
      <c r="D78" s="136"/>
      <c r="E78" s="132"/>
      <c r="F78" s="135">
        <v>1</v>
      </c>
      <c r="G78" s="135">
        <v>545</v>
      </c>
      <c r="H78" s="135">
        <v>545</v>
      </c>
      <c r="I78" s="132">
        <v>2725</v>
      </c>
      <c r="J78" s="135">
        <v>1</v>
      </c>
      <c r="K78" s="135">
        <v>700</v>
      </c>
      <c r="L78" s="136">
        <f t="shared" ref="L78:L79" si="47">K78*J78</f>
        <v>700</v>
      </c>
      <c r="M78" s="132">
        <f t="shared" ref="M78:M79" si="48">L78*12</f>
        <v>8400</v>
      </c>
      <c r="N78" s="133"/>
    </row>
    <row r="79" spans="1:14" ht="15">
      <c r="A79" s="134" t="s">
        <v>269</v>
      </c>
      <c r="B79" s="135"/>
      <c r="C79" s="136"/>
      <c r="D79" s="136"/>
      <c r="E79" s="132"/>
      <c r="F79" s="135">
        <v>1</v>
      </c>
      <c r="G79" s="135">
        <v>726</v>
      </c>
      <c r="H79" s="135">
        <v>726</v>
      </c>
      <c r="I79" s="132">
        <v>3620</v>
      </c>
      <c r="J79" s="135">
        <v>1</v>
      </c>
      <c r="K79" s="135">
        <v>800</v>
      </c>
      <c r="L79" s="136">
        <f t="shared" si="47"/>
        <v>800</v>
      </c>
      <c r="M79" s="132">
        <f t="shared" si="48"/>
        <v>9600</v>
      </c>
      <c r="N79" s="133"/>
    </row>
    <row r="80" spans="1:14" ht="15">
      <c r="A80" s="134" t="s">
        <v>269</v>
      </c>
      <c r="B80" s="135"/>
      <c r="C80" s="136"/>
      <c r="D80" s="136"/>
      <c r="E80" s="132"/>
      <c r="F80" s="135">
        <v>1</v>
      </c>
      <c r="G80" s="135">
        <v>616</v>
      </c>
      <c r="H80" s="135">
        <v>616</v>
      </c>
      <c r="I80" s="132">
        <v>3080</v>
      </c>
      <c r="J80" s="135">
        <v>1</v>
      </c>
      <c r="K80" s="135">
        <v>678</v>
      </c>
      <c r="L80" s="136">
        <f t="shared" ref="L80:L81" si="49">K80*J80</f>
        <v>678</v>
      </c>
      <c r="M80" s="132">
        <f t="shared" ref="M80:M81" si="50">L80*12</f>
        <v>8136</v>
      </c>
      <c r="N80" s="133"/>
    </row>
    <row r="81" spans="1:14" ht="15">
      <c r="A81" s="134" t="s">
        <v>269</v>
      </c>
      <c r="B81" s="135"/>
      <c r="C81" s="136"/>
      <c r="D81" s="136"/>
      <c r="E81" s="132"/>
      <c r="F81" s="135">
        <v>1</v>
      </c>
      <c r="G81" s="135">
        <v>484</v>
      </c>
      <c r="H81" s="135">
        <v>484</v>
      </c>
      <c r="I81" s="132">
        <v>2420</v>
      </c>
      <c r="J81" s="135">
        <v>1</v>
      </c>
      <c r="K81" s="130">
        <v>678</v>
      </c>
      <c r="L81" s="136">
        <f t="shared" si="49"/>
        <v>678</v>
      </c>
      <c r="M81" s="132">
        <f t="shared" si="50"/>
        <v>8136</v>
      </c>
      <c r="N81" s="133"/>
    </row>
    <row r="82" spans="1:14" ht="15">
      <c r="A82" s="134" t="s">
        <v>269</v>
      </c>
      <c r="B82" s="135"/>
      <c r="C82" s="136"/>
      <c r="D82" s="136"/>
      <c r="E82" s="132"/>
      <c r="F82" s="135">
        <v>1</v>
      </c>
      <c r="G82" s="135">
        <v>484</v>
      </c>
      <c r="H82" s="135">
        <v>484</v>
      </c>
      <c r="I82" s="132">
        <v>2420</v>
      </c>
      <c r="J82" s="135">
        <v>1</v>
      </c>
      <c r="K82" s="135">
        <v>678</v>
      </c>
      <c r="L82" s="136">
        <f t="shared" ref="L82:L83" si="51">K82*J82</f>
        <v>678</v>
      </c>
      <c r="M82" s="132">
        <f t="shared" ref="M82:M83" si="52">L82*12</f>
        <v>8136</v>
      </c>
      <c r="N82" s="133"/>
    </row>
    <row r="83" spans="1:14" ht="15">
      <c r="A83" s="134" t="s">
        <v>269</v>
      </c>
      <c r="B83" s="135"/>
      <c r="C83" s="136"/>
      <c r="D83" s="136"/>
      <c r="E83" s="132"/>
      <c r="F83" s="135">
        <v>1</v>
      </c>
      <c r="G83" s="135">
        <v>364</v>
      </c>
      <c r="H83" s="135">
        <v>364</v>
      </c>
      <c r="I83" s="132">
        <v>1820</v>
      </c>
      <c r="J83" s="135">
        <v>1</v>
      </c>
      <c r="K83" s="135">
        <v>678</v>
      </c>
      <c r="L83" s="136">
        <f t="shared" si="51"/>
        <v>678</v>
      </c>
      <c r="M83" s="132">
        <f t="shared" si="52"/>
        <v>8136</v>
      </c>
      <c r="N83" s="133"/>
    </row>
    <row r="84" spans="1:14" ht="15">
      <c r="A84" s="134" t="s">
        <v>270</v>
      </c>
      <c r="B84" s="135"/>
      <c r="C84" s="136"/>
      <c r="D84" s="136"/>
      <c r="E84" s="132"/>
      <c r="F84" s="135">
        <v>1</v>
      </c>
      <c r="G84" s="135">
        <v>735</v>
      </c>
      <c r="H84" s="135">
        <v>735</v>
      </c>
      <c r="I84" s="132">
        <v>3675</v>
      </c>
      <c r="J84" s="135">
        <v>1</v>
      </c>
      <c r="K84" s="135">
        <v>808</v>
      </c>
      <c r="L84" s="136">
        <f t="shared" ref="L84:L87" si="53">K84*J84</f>
        <v>808</v>
      </c>
      <c r="M84" s="132">
        <f t="shared" ref="M84:M87" si="54">L84*12</f>
        <v>9696</v>
      </c>
      <c r="N84" s="133"/>
    </row>
    <row r="85" spans="1:14" ht="15">
      <c r="A85" s="134" t="s">
        <v>271</v>
      </c>
      <c r="B85" s="135"/>
      <c r="C85" s="136"/>
      <c r="D85" s="136"/>
      <c r="E85" s="132"/>
      <c r="F85" s="135">
        <v>1</v>
      </c>
      <c r="G85" s="135">
        <v>592</v>
      </c>
      <c r="H85" s="135">
        <v>592</v>
      </c>
      <c r="I85" s="132">
        <v>2960</v>
      </c>
      <c r="J85" s="135">
        <v>1</v>
      </c>
      <c r="K85" s="135">
        <v>652</v>
      </c>
      <c r="L85" s="136">
        <f t="shared" si="53"/>
        <v>652</v>
      </c>
      <c r="M85" s="132">
        <f t="shared" si="54"/>
        <v>7824</v>
      </c>
      <c r="N85" s="133"/>
    </row>
    <row r="86" spans="1:14" ht="15">
      <c r="A86" s="134" t="s">
        <v>149</v>
      </c>
      <c r="B86" s="135"/>
      <c r="C86" s="136"/>
      <c r="D86" s="136"/>
      <c r="E86" s="132"/>
      <c r="F86" s="135">
        <v>1</v>
      </c>
      <c r="G86" s="135">
        <v>363</v>
      </c>
      <c r="H86" s="135">
        <v>363</v>
      </c>
      <c r="I86" s="132">
        <v>1815</v>
      </c>
      <c r="J86" s="135">
        <v>1</v>
      </c>
      <c r="K86" s="135">
        <v>400</v>
      </c>
      <c r="L86" s="136">
        <f t="shared" si="53"/>
        <v>400</v>
      </c>
      <c r="M86" s="132">
        <f t="shared" si="54"/>
        <v>4800</v>
      </c>
      <c r="N86" s="133"/>
    </row>
    <row r="87" spans="1:14" ht="15">
      <c r="A87" s="134" t="s">
        <v>149</v>
      </c>
      <c r="B87" s="135"/>
      <c r="C87" s="136"/>
      <c r="D87" s="136"/>
      <c r="E87" s="132"/>
      <c r="F87" s="135"/>
      <c r="G87" s="135"/>
      <c r="H87" s="136"/>
      <c r="I87" s="132"/>
      <c r="J87" s="130">
        <v>1</v>
      </c>
      <c r="K87" s="130">
        <v>532</v>
      </c>
      <c r="L87" s="131">
        <f t="shared" si="53"/>
        <v>532</v>
      </c>
      <c r="M87" s="132">
        <f t="shared" si="54"/>
        <v>6384</v>
      </c>
      <c r="N87" s="133"/>
    </row>
    <row r="88" spans="1:14" ht="15">
      <c r="A88" s="134" t="s">
        <v>0</v>
      </c>
      <c r="B88" s="135"/>
      <c r="C88" s="136"/>
      <c r="D88" s="136"/>
      <c r="E88" s="132"/>
      <c r="F88" s="135">
        <f t="shared" ref="F88" si="55">SUM(F76:F87)</f>
        <v>10</v>
      </c>
      <c r="G88" s="135"/>
      <c r="H88" s="136">
        <v>5509</v>
      </c>
      <c r="I88" s="132">
        <f>SUM(I77:I87)</f>
        <v>27535</v>
      </c>
      <c r="J88" s="135">
        <f>SUM(J77:J87)</f>
        <v>11</v>
      </c>
      <c r="K88" s="136"/>
      <c r="L88" s="136">
        <f>SUM(L77:L87)</f>
        <v>7264</v>
      </c>
      <c r="M88" s="132">
        <f>SUM(M77:M87)</f>
        <v>87168</v>
      </c>
      <c r="N88" s="133"/>
    </row>
    <row r="89" spans="1:14" ht="15">
      <c r="A89" s="134"/>
      <c r="B89" s="135"/>
      <c r="C89" s="136"/>
      <c r="D89" s="136"/>
      <c r="E89" s="132"/>
      <c r="F89" s="135"/>
      <c r="G89" s="135"/>
      <c r="H89" s="136"/>
      <c r="I89" s="132"/>
      <c r="J89" s="135"/>
      <c r="K89" s="136"/>
      <c r="L89" s="136"/>
      <c r="M89" s="132"/>
      <c r="N89" s="133"/>
    </row>
    <row r="90" spans="1:14" ht="15">
      <c r="A90" s="144" t="s">
        <v>150</v>
      </c>
      <c r="B90" s="135"/>
      <c r="C90" s="136"/>
      <c r="D90" s="136"/>
      <c r="E90" s="132"/>
      <c r="F90" s="135"/>
      <c r="G90" s="136"/>
      <c r="H90" s="136"/>
      <c r="I90" s="132"/>
      <c r="J90" s="135"/>
      <c r="K90" s="136"/>
      <c r="L90" s="136"/>
      <c r="M90" s="132"/>
      <c r="N90" s="133"/>
    </row>
    <row r="91" spans="1:14" ht="15">
      <c r="A91" s="134" t="s">
        <v>151</v>
      </c>
      <c r="B91" s="135">
        <v>1</v>
      </c>
      <c r="C91" s="136">
        <v>605</v>
      </c>
      <c r="D91" s="136">
        <f t="shared" ref="D91:D106" si="56">C91*B91</f>
        <v>605</v>
      </c>
      <c r="E91" s="132">
        <f t="shared" ref="E91:E107" si="57">D91*12</f>
        <v>7260</v>
      </c>
      <c r="F91" s="135">
        <v>1</v>
      </c>
      <c r="G91" s="136">
        <v>666</v>
      </c>
      <c r="H91" s="136">
        <f>G91*F91</f>
        <v>666</v>
      </c>
      <c r="I91" s="132">
        <f t="shared" ref="I91" si="58">H91*12</f>
        <v>7992</v>
      </c>
      <c r="J91" s="135">
        <v>1</v>
      </c>
      <c r="K91" s="136">
        <v>733</v>
      </c>
      <c r="L91" s="136">
        <f t="shared" ref="L91:L108" si="59">K91*J91</f>
        <v>733</v>
      </c>
      <c r="M91" s="132">
        <f t="shared" ref="M91:M108" si="60">L91*12</f>
        <v>8796</v>
      </c>
      <c r="N91" s="133"/>
    </row>
    <row r="92" spans="1:14" ht="15">
      <c r="A92" s="134" t="s">
        <v>152</v>
      </c>
      <c r="B92" s="135">
        <v>1</v>
      </c>
      <c r="C92" s="136">
        <v>517</v>
      </c>
      <c r="D92" s="136">
        <f t="shared" si="56"/>
        <v>517</v>
      </c>
      <c r="E92" s="132">
        <f t="shared" si="57"/>
        <v>6204</v>
      </c>
      <c r="F92" s="135">
        <v>1</v>
      </c>
      <c r="G92" s="136">
        <v>569</v>
      </c>
      <c r="H92" s="136">
        <f>G92*F92</f>
        <v>569</v>
      </c>
      <c r="I92" s="132">
        <f t="shared" ref="I92:I107" si="61">H92*12</f>
        <v>6828</v>
      </c>
      <c r="J92" s="135">
        <v>1</v>
      </c>
      <c r="K92" s="136">
        <v>626</v>
      </c>
      <c r="L92" s="136">
        <f t="shared" si="59"/>
        <v>626</v>
      </c>
      <c r="M92" s="132">
        <f t="shared" si="60"/>
        <v>7512</v>
      </c>
      <c r="N92" s="133"/>
    </row>
    <row r="93" spans="1:14" ht="15">
      <c r="A93" s="134" t="s">
        <v>153</v>
      </c>
      <c r="B93" s="135">
        <v>1</v>
      </c>
      <c r="C93" s="136">
        <v>484</v>
      </c>
      <c r="D93" s="136">
        <f t="shared" si="56"/>
        <v>484</v>
      </c>
      <c r="E93" s="132">
        <f t="shared" si="57"/>
        <v>5808</v>
      </c>
      <c r="F93" s="135">
        <v>1</v>
      </c>
      <c r="G93" s="136">
        <v>533</v>
      </c>
      <c r="H93" s="136">
        <f t="shared" ref="H93:H107" si="62">G93*F93</f>
        <v>533</v>
      </c>
      <c r="I93" s="132">
        <f t="shared" si="61"/>
        <v>6396</v>
      </c>
      <c r="J93" s="135">
        <v>1</v>
      </c>
      <c r="K93" s="136">
        <v>586</v>
      </c>
      <c r="L93" s="136">
        <f t="shared" si="59"/>
        <v>586</v>
      </c>
      <c r="M93" s="132">
        <f t="shared" si="60"/>
        <v>7032</v>
      </c>
      <c r="N93" s="133"/>
    </row>
    <row r="94" spans="1:14" ht="15">
      <c r="A94" s="134" t="s">
        <v>154</v>
      </c>
      <c r="B94" s="135">
        <v>1</v>
      </c>
      <c r="C94" s="136">
        <v>473</v>
      </c>
      <c r="D94" s="136">
        <f t="shared" si="56"/>
        <v>473</v>
      </c>
      <c r="E94" s="132">
        <f t="shared" si="57"/>
        <v>5676</v>
      </c>
      <c r="F94" s="135">
        <v>1</v>
      </c>
      <c r="G94" s="136">
        <v>521</v>
      </c>
      <c r="H94" s="136">
        <f t="shared" si="62"/>
        <v>521</v>
      </c>
      <c r="I94" s="132">
        <f t="shared" si="61"/>
        <v>6252</v>
      </c>
      <c r="J94" s="135">
        <v>1</v>
      </c>
      <c r="K94" s="136">
        <v>573</v>
      </c>
      <c r="L94" s="136">
        <f t="shared" si="59"/>
        <v>573</v>
      </c>
      <c r="M94" s="132">
        <f t="shared" si="60"/>
        <v>6876</v>
      </c>
      <c r="N94" s="133"/>
    </row>
    <row r="95" spans="1:14" ht="15">
      <c r="A95" s="134" t="s">
        <v>155</v>
      </c>
      <c r="B95" s="135">
        <v>1</v>
      </c>
      <c r="C95" s="136">
        <v>451</v>
      </c>
      <c r="D95" s="136">
        <f t="shared" si="56"/>
        <v>451</v>
      </c>
      <c r="E95" s="132">
        <f t="shared" si="57"/>
        <v>5412</v>
      </c>
      <c r="F95" s="135">
        <v>1</v>
      </c>
      <c r="G95" s="136">
        <v>496</v>
      </c>
      <c r="H95" s="136">
        <f t="shared" si="62"/>
        <v>496</v>
      </c>
      <c r="I95" s="132">
        <f t="shared" si="61"/>
        <v>5952</v>
      </c>
      <c r="J95" s="135">
        <v>1</v>
      </c>
      <c r="K95" s="136">
        <v>545</v>
      </c>
      <c r="L95" s="136">
        <f t="shared" si="59"/>
        <v>545</v>
      </c>
      <c r="M95" s="132">
        <f t="shared" si="60"/>
        <v>6540</v>
      </c>
      <c r="N95" s="133"/>
    </row>
    <row r="96" spans="1:14" ht="15">
      <c r="A96" s="134" t="s">
        <v>156</v>
      </c>
      <c r="B96" s="135">
        <v>1</v>
      </c>
      <c r="C96" s="136">
        <v>451</v>
      </c>
      <c r="D96" s="136">
        <f t="shared" si="56"/>
        <v>451</v>
      </c>
      <c r="E96" s="132">
        <f t="shared" si="57"/>
        <v>5412</v>
      </c>
      <c r="F96" s="135">
        <v>1</v>
      </c>
      <c r="G96" s="136">
        <v>496</v>
      </c>
      <c r="H96" s="136">
        <f t="shared" si="62"/>
        <v>496</v>
      </c>
      <c r="I96" s="132">
        <f t="shared" si="61"/>
        <v>5952</v>
      </c>
      <c r="J96" s="135">
        <v>1</v>
      </c>
      <c r="K96" s="136">
        <v>545</v>
      </c>
      <c r="L96" s="136">
        <f t="shared" si="59"/>
        <v>545</v>
      </c>
      <c r="M96" s="132">
        <f t="shared" si="60"/>
        <v>6540</v>
      </c>
      <c r="N96" s="133"/>
    </row>
    <row r="97" spans="1:14" ht="15">
      <c r="A97" s="134" t="s">
        <v>157</v>
      </c>
      <c r="B97" s="135">
        <v>1</v>
      </c>
      <c r="C97" s="136">
        <v>484</v>
      </c>
      <c r="D97" s="136">
        <f t="shared" si="56"/>
        <v>484</v>
      </c>
      <c r="E97" s="132">
        <f t="shared" si="57"/>
        <v>5808</v>
      </c>
      <c r="F97" s="135">
        <v>1</v>
      </c>
      <c r="G97" s="136">
        <v>533</v>
      </c>
      <c r="H97" s="136">
        <f t="shared" si="62"/>
        <v>533</v>
      </c>
      <c r="I97" s="132">
        <f t="shared" si="61"/>
        <v>6396</v>
      </c>
      <c r="J97" s="135">
        <v>1</v>
      </c>
      <c r="K97" s="136">
        <v>586</v>
      </c>
      <c r="L97" s="136">
        <f t="shared" si="59"/>
        <v>586</v>
      </c>
      <c r="M97" s="132">
        <f t="shared" si="60"/>
        <v>7032</v>
      </c>
      <c r="N97" s="133"/>
    </row>
    <row r="98" spans="1:14" ht="15">
      <c r="A98" s="134" t="s">
        <v>158</v>
      </c>
      <c r="B98" s="135">
        <v>1</v>
      </c>
      <c r="C98" s="136">
        <v>341</v>
      </c>
      <c r="D98" s="136">
        <f t="shared" si="56"/>
        <v>341</v>
      </c>
      <c r="E98" s="132">
        <f t="shared" si="57"/>
        <v>4092</v>
      </c>
      <c r="F98" s="135">
        <v>1</v>
      </c>
      <c r="G98" s="136">
        <v>424</v>
      </c>
      <c r="H98" s="136">
        <f t="shared" si="62"/>
        <v>424</v>
      </c>
      <c r="I98" s="132">
        <f t="shared" si="61"/>
        <v>5088</v>
      </c>
      <c r="J98" s="135">
        <v>1</v>
      </c>
      <c r="K98" s="136">
        <v>466</v>
      </c>
      <c r="L98" s="136">
        <f t="shared" si="59"/>
        <v>466</v>
      </c>
      <c r="M98" s="132">
        <f t="shared" si="60"/>
        <v>5592</v>
      </c>
      <c r="N98" s="133"/>
    </row>
    <row r="99" spans="1:14" ht="15">
      <c r="A99" s="134" t="s">
        <v>159</v>
      </c>
      <c r="B99" s="135">
        <v>1</v>
      </c>
      <c r="C99" s="136">
        <v>517</v>
      </c>
      <c r="D99" s="136">
        <f t="shared" si="56"/>
        <v>517</v>
      </c>
      <c r="E99" s="132">
        <f t="shared" si="57"/>
        <v>6204</v>
      </c>
      <c r="F99" s="135">
        <v>1</v>
      </c>
      <c r="G99" s="136">
        <v>569</v>
      </c>
      <c r="H99" s="136">
        <f t="shared" si="62"/>
        <v>569</v>
      </c>
      <c r="I99" s="132">
        <f t="shared" si="61"/>
        <v>6828</v>
      </c>
      <c r="J99" s="135">
        <v>1</v>
      </c>
      <c r="K99" s="136">
        <v>626</v>
      </c>
      <c r="L99" s="136">
        <f t="shared" si="59"/>
        <v>626</v>
      </c>
      <c r="M99" s="132">
        <f t="shared" si="60"/>
        <v>7512</v>
      </c>
      <c r="N99" s="133"/>
    </row>
    <row r="100" spans="1:14" ht="24" customHeight="1">
      <c r="A100" s="134" t="s">
        <v>160</v>
      </c>
      <c r="B100" s="135">
        <v>1</v>
      </c>
      <c r="C100" s="136">
        <v>451</v>
      </c>
      <c r="D100" s="136">
        <f t="shared" si="56"/>
        <v>451</v>
      </c>
      <c r="E100" s="132">
        <f t="shared" si="57"/>
        <v>5412</v>
      </c>
      <c r="F100" s="135">
        <v>1</v>
      </c>
      <c r="G100" s="136">
        <v>496</v>
      </c>
      <c r="H100" s="136">
        <f t="shared" si="62"/>
        <v>496</v>
      </c>
      <c r="I100" s="132">
        <f t="shared" si="61"/>
        <v>5952</v>
      </c>
      <c r="J100" s="135">
        <v>1</v>
      </c>
      <c r="K100" s="136">
        <v>545</v>
      </c>
      <c r="L100" s="136">
        <f t="shared" si="59"/>
        <v>545</v>
      </c>
      <c r="M100" s="132">
        <f t="shared" si="60"/>
        <v>6540</v>
      </c>
      <c r="N100" s="133"/>
    </row>
    <row r="101" spans="1:14" ht="15">
      <c r="A101" s="134" t="s">
        <v>161</v>
      </c>
      <c r="B101" s="135">
        <v>1</v>
      </c>
      <c r="C101" s="136">
        <v>451</v>
      </c>
      <c r="D101" s="136">
        <f t="shared" si="56"/>
        <v>451</v>
      </c>
      <c r="E101" s="132">
        <f t="shared" si="57"/>
        <v>5412</v>
      </c>
      <c r="F101" s="135">
        <v>1</v>
      </c>
      <c r="G101" s="136">
        <v>496</v>
      </c>
      <c r="H101" s="136">
        <f t="shared" si="62"/>
        <v>496</v>
      </c>
      <c r="I101" s="132">
        <f t="shared" si="61"/>
        <v>5952</v>
      </c>
      <c r="J101" s="135">
        <v>1</v>
      </c>
      <c r="K101" s="136">
        <v>545</v>
      </c>
      <c r="L101" s="136">
        <f t="shared" si="59"/>
        <v>545</v>
      </c>
      <c r="M101" s="132">
        <f t="shared" si="60"/>
        <v>6540</v>
      </c>
      <c r="N101" s="133"/>
    </row>
    <row r="102" spans="1:14" ht="15">
      <c r="A102" s="134" t="s">
        <v>162</v>
      </c>
      <c r="B102" s="135">
        <v>1</v>
      </c>
      <c r="C102" s="136">
        <v>385</v>
      </c>
      <c r="D102" s="136">
        <f t="shared" si="56"/>
        <v>385</v>
      </c>
      <c r="E102" s="132">
        <f t="shared" si="57"/>
        <v>4620</v>
      </c>
      <c r="F102" s="135">
        <v>1</v>
      </c>
      <c r="G102" s="136">
        <v>424</v>
      </c>
      <c r="H102" s="136">
        <f t="shared" si="62"/>
        <v>424</v>
      </c>
      <c r="I102" s="132">
        <f t="shared" si="61"/>
        <v>5088</v>
      </c>
      <c r="J102" s="135">
        <v>1</v>
      </c>
      <c r="K102" s="136">
        <v>466</v>
      </c>
      <c r="L102" s="136">
        <f t="shared" si="59"/>
        <v>466</v>
      </c>
      <c r="M102" s="132">
        <f t="shared" si="60"/>
        <v>5592</v>
      </c>
      <c r="N102" s="133"/>
    </row>
    <row r="103" spans="1:14" ht="15">
      <c r="A103" s="134" t="s">
        <v>163</v>
      </c>
      <c r="B103" s="135">
        <v>1</v>
      </c>
      <c r="C103" s="136">
        <v>385</v>
      </c>
      <c r="D103" s="136">
        <f t="shared" si="56"/>
        <v>385</v>
      </c>
      <c r="E103" s="132">
        <f t="shared" si="57"/>
        <v>4620</v>
      </c>
      <c r="F103" s="135">
        <v>1</v>
      </c>
      <c r="G103" s="136">
        <v>424</v>
      </c>
      <c r="H103" s="136">
        <f t="shared" si="62"/>
        <v>424</v>
      </c>
      <c r="I103" s="132">
        <f t="shared" si="61"/>
        <v>5088</v>
      </c>
      <c r="J103" s="135">
        <v>1</v>
      </c>
      <c r="K103" s="136">
        <v>466</v>
      </c>
      <c r="L103" s="136">
        <f t="shared" si="59"/>
        <v>466</v>
      </c>
      <c r="M103" s="132">
        <f t="shared" si="60"/>
        <v>5592</v>
      </c>
      <c r="N103" s="133"/>
    </row>
    <row r="104" spans="1:14" ht="15">
      <c r="A104" s="134" t="s">
        <v>164</v>
      </c>
      <c r="B104" s="135">
        <v>1</v>
      </c>
      <c r="C104" s="136">
        <v>165</v>
      </c>
      <c r="D104" s="136">
        <f t="shared" si="56"/>
        <v>165</v>
      </c>
      <c r="E104" s="132">
        <f t="shared" si="57"/>
        <v>1980</v>
      </c>
      <c r="F104" s="135">
        <v>1</v>
      </c>
      <c r="G104" s="136">
        <v>182</v>
      </c>
      <c r="H104" s="136">
        <f t="shared" si="62"/>
        <v>182</v>
      </c>
      <c r="I104" s="132">
        <f t="shared" si="61"/>
        <v>2184</v>
      </c>
      <c r="J104" s="135">
        <v>1</v>
      </c>
      <c r="K104" s="136">
        <v>200</v>
      </c>
      <c r="L104" s="136">
        <f t="shared" si="59"/>
        <v>200</v>
      </c>
      <c r="M104" s="132">
        <f t="shared" si="60"/>
        <v>2400</v>
      </c>
      <c r="N104" s="133"/>
    </row>
    <row r="105" spans="1:14" ht="15">
      <c r="A105" s="134" t="s">
        <v>133</v>
      </c>
      <c r="B105" s="135">
        <v>1</v>
      </c>
      <c r="C105" s="136">
        <v>297</v>
      </c>
      <c r="D105" s="136">
        <f t="shared" si="56"/>
        <v>297</v>
      </c>
      <c r="E105" s="132">
        <f t="shared" si="57"/>
        <v>3564</v>
      </c>
      <c r="F105" s="135">
        <v>1</v>
      </c>
      <c r="G105" s="136">
        <v>326</v>
      </c>
      <c r="H105" s="136">
        <f t="shared" si="62"/>
        <v>326</v>
      </c>
      <c r="I105" s="132">
        <f t="shared" si="61"/>
        <v>3912</v>
      </c>
      <c r="J105" s="135">
        <v>1</v>
      </c>
      <c r="K105" s="136">
        <v>358</v>
      </c>
      <c r="L105" s="136">
        <f t="shared" si="59"/>
        <v>358</v>
      </c>
      <c r="M105" s="132">
        <f t="shared" si="60"/>
        <v>4296</v>
      </c>
      <c r="N105" s="133"/>
    </row>
    <row r="106" spans="1:14" ht="15">
      <c r="A106" s="134" t="s">
        <v>134</v>
      </c>
      <c r="B106" s="135">
        <v>1</v>
      </c>
      <c r="C106" s="136">
        <v>220</v>
      </c>
      <c r="D106" s="136">
        <f t="shared" si="56"/>
        <v>220</v>
      </c>
      <c r="E106" s="132">
        <f t="shared" si="57"/>
        <v>2640</v>
      </c>
      <c r="F106" s="135">
        <v>1</v>
      </c>
      <c r="G106" s="136">
        <v>242</v>
      </c>
      <c r="H106" s="136">
        <f t="shared" si="62"/>
        <v>242</v>
      </c>
      <c r="I106" s="132">
        <f t="shared" si="61"/>
        <v>2904</v>
      </c>
      <c r="J106" s="135">
        <v>1</v>
      </c>
      <c r="K106" s="136">
        <v>266</v>
      </c>
      <c r="L106" s="136">
        <f t="shared" si="59"/>
        <v>266</v>
      </c>
      <c r="M106" s="132">
        <f t="shared" si="60"/>
        <v>3192</v>
      </c>
      <c r="N106" s="133"/>
    </row>
    <row r="107" spans="1:14" ht="15">
      <c r="A107" s="134" t="s">
        <v>215</v>
      </c>
      <c r="B107" s="135">
        <v>1</v>
      </c>
      <c r="C107" s="136">
        <v>500</v>
      </c>
      <c r="D107" s="136">
        <v>500</v>
      </c>
      <c r="E107" s="132">
        <f t="shared" si="57"/>
        <v>6000</v>
      </c>
      <c r="F107" s="135">
        <v>1</v>
      </c>
      <c r="G107" s="136">
        <v>550</v>
      </c>
      <c r="H107" s="136">
        <f t="shared" si="62"/>
        <v>550</v>
      </c>
      <c r="I107" s="132">
        <f t="shared" si="61"/>
        <v>6600</v>
      </c>
      <c r="J107" s="135">
        <v>1</v>
      </c>
      <c r="K107" s="136">
        <v>880</v>
      </c>
      <c r="L107" s="136">
        <f t="shared" si="59"/>
        <v>880</v>
      </c>
      <c r="M107" s="132">
        <f t="shared" si="60"/>
        <v>10560</v>
      </c>
      <c r="N107" s="133"/>
    </row>
    <row r="108" spans="1:14" ht="15">
      <c r="A108" s="134" t="s">
        <v>136</v>
      </c>
      <c r="B108" s="135"/>
      <c r="C108" s="136"/>
      <c r="D108" s="136"/>
      <c r="E108" s="132"/>
      <c r="F108" s="135"/>
      <c r="G108" s="136"/>
      <c r="H108" s="136"/>
      <c r="I108" s="132"/>
      <c r="J108" s="135">
        <v>1</v>
      </c>
      <c r="K108" s="136">
        <v>400</v>
      </c>
      <c r="L108" s="136">
        <f t="shared" si="59"/>
        <v>400</v>
      </c>
      <c r="M108" s="132">
        <f t="shared" si="60"/>
        <v>4800</v>
      </c>
      <c r="N108" s="133"/>
    </row>
    <row r="109" spans="1:14" ht="15">
      <c r="A109" s="134"/>
      <c r="B109" s="135"/>
      <c r="C109" s="136"/>
      <c r="D109" s="136"/>
      <c r="E109" s="132"/>
      <c r="F109" s="135"/>
      <c r="G109" s="136"/>
      <c r="H109" s="136"/>
      <c r="I109" s="132"/>
      <c r="J109" s="135"/>
      <c r="K109" s="136"/>
      <c r="L109" s="136"/>
      <c r="M109" s="132"/>
      <c r="N109" s="133"/>
    </row>
    <row r="110" spans="1:14" ht="15">
      <c r="A110" s="134" t="s">
        <v>0</v>
      </c>
      <c r="B110" s="135">
        <v>17</v>
      </c>
      <c r="C110" s="136"/>
      <c r="D110" s="136">
        <f>SUM(D91:D109)</f>
        <v>7177</v>
      </c>
      <c r="E110" s="132">
        <f>SUM(E91:E109)</f>
        <v>86124</v>
      </c>
      <c r="F110" s="135">
        <v>17</v>
      </c>
      <c r="G110" s="136"/>
      <c r="H110" s="136">
        <f>SUM(H91:H109)</f>
        <v>7947</v>
      </c>
      <c r="I110" s="132">
        <f>SUM(I91:I109)</f>
        <v>95364</v>
      </c>
      <c r="J110" s="135">
        <f>SUM(J91:J109)</f>
        <v>18</v>
      </c>
      <c r="K110" s="136"/>
      <c r="L110" s="135">
        <f>SUM(L91:L109)</f>
        <v>9412</v>
      </c>
      <c r="M110" s="132">
        <f>SUM(M91:M109)</f>
        <v>112944</v>
      </c>
      <c r="N110" s="133"/>
    </row>
    <row r="111" spans="1:14" ht="15">
      <c r="A111" s="134"/>
      <c r="B111" s="135"/>
      <c r="C111" s="136"/>
      <c r="D111" s="136"/>
      <c r="E111" s="132"/>
      <c r="F111" s="135"/>
      <c r="G111" s="136"/>
      <c r="H111" s="136"/>
      <c r="I111" s="132"/>
      <c r="J111" s="135"/>
      <c r="K111" s="136"/>
      <c r="L111" s="136"/>
      <c r="M111" s="132"/>
      <c r="N111" s="133"/>
    </row>
    <row r="112" spans="1:14" ht="15">
      <c r="A112" s="145" t="s">
        <v>165</v>
      </c>
      <c r="B112" s="135"/>
      <c r="C112" s="136"/>
      <c r="D112" s="136"/>
      <c r="E112" s="132"/>
      <c r="F112" s="135"/>
      <c r="G112" s="136"/>
      <c r="H112" s="136"/>
      <c r="I112" s="132"/>
      <c r="J112" s="135"/>
      <c r="K112" s="136"/>
      <c r="L112" s="136"/>
      <c r="M112" s="132"/>
      <c r="N112" s="133"/>
    </row>
    <row r="113" spans="1:14" ht="15">
      <c r="A113" s="134" t="s">
        <v>166</v>
      </c>
      <c r="B113" s="135">
        <v>1</v>
      </c>
      <c r="C113" s="136">
        <v>1000</v>
      </c>
      <c r="D113" s="136">
        <v>1000</v>
      </c>
      <c r="E113" s="132">
        <v>12000</v>
      </c>
      <c r="F113" s="135">
        <v>1</v>
      </c>
      <c r="G113" s="136">
        <v>1242</v>
      </c>
      <c r="H113" s="136">
        <v>1242</v>
      </c>
      <c r="I113" s="132">
        <v>14620</v>
      </c>
      <c r="J113" s="135">
        <v>1</v>
      </c>
      <c r="K113" s="136">
        <v>1366</v>
      </c>
      <c r="L113" s="136">
        <f t="shared" ref="L113:L130" si="63">K113*J113</f>
        <v>1366</v>
      </c>
      <c r="M113" s="132">
        <f t="shared" ref="M113:M130" si="64">L113*12</f>
        <v>16392</v>
      </c>
      <c r="N113" s="133"/>
    </row>
    <row r="114" spans="1:14" ht="15">
      <c r="A114" s="134" t="s">
        <v>140</v>
      </c>
      <c r="B114" s="135">
        <v>1</v>
      </c>
      <c r="C114" s="136">
        <v>616</v>
      </c>
      <c r="D114" s="136">
        <v>616</v>
      </c>
      <c r="E114" s="132">
        <v>7392</v>
      </c>
      <c r="F114" s="135">
        <v>1</v>
      </c>
      <c r="G114" s="136">
        <v>678</v>
      </c>
      <c r="H114" s="136">
        <v>678</v>
      </c>
      <c r="I114" s="132">
        <v>8136</v>
      </c>
      <c r="J114" s="135">
        <v>1</v>
      </c>
      <c r="K114" s="136">
        <v>746</v>
      </c>
      <c r="L114" s="136">
        <f t="shared" si="63"/>
        <v>746</v>
      </c>
      <c r="M114" s="132">
        <f t="shared" si="64"/>
        <v>8952</v>
      </c>
      <c r="N114" s="133"/>
    </row>
    <row r="115" spans="1:14" ht="15">
      <c r="A115" s="134" t="s">
        <v>140</v>
      </c>
      <c r="B115" s="135">
        <v>1</v>
      </c>
      <c r="C115" s="136">
        <v>616</v>
      </c>
      <c r="D115" s="136">
        <v>616</v>
      </c>
      <c r="E115" s="132">
        <v>7392</v>
      </c>
      <c r="F115" s="135">
        <v>1</v>
      </c>
      <c r="G115" s="136">
        <v>678</v>
      </c>
      <c r="H115" s="136">
        <v>678</v>
      </c>
      <c r="I115" s="132">
        <v>8136</v>
      </c>
      <c r="J115" s="135">
        <v>1</v>
      </c>
      <c r="K115" s="136">
        <v>746</v>
      </c>
      <c r="L115" s="136">
        <f t="shared" si="63"/>
        <v>746</v>
      </c>
      <c r="M115" s="132">
        <f t="shared" si="64"/>
        <v>8952</v>
      </c>
      <c r="N115" s="133"/>
    </row>
    <row r="116" spans="1:14" ht="15">
      <c r="A116" s="134" t="s">
        <v>140</v>
      </c>
      <c r="B116" s="135">
        <v>1</v>
      </c>
      <c r="C116" s="136">
        <v>616</v>
      </c>
      <c r="D116" s="136">
        <v>616</v>
      </c>
      <c r="E116" s="132">
        <v>7392</v>
      </c>
      <c r="F116" s="135">
        <v>1</v>
      </c>
      <c r="G116" s="136">
        <v>678</v>
      </c>
      <c r="H116" s="136">
        <v>678</v>
      </c>
      <c r="I116" s="132">
        <v>8136</v>
      </c>
      <c r="J116" s="135">
        <v>1</v>
      </c>
      <c r="K116" s="136">
        <v>746</v>
      </c>
      <c r="L116" s="136">
        <f t="shared" si="63"/>
        <v>746</v>
      </c>
      <c r="M116" s="132">
        <f t="shared" si="64"/>
        <v>8952</v>
      </c>
      <c r="N116" s="133"/>
    </row>
    <row r="117" spans="1:14" ht="15">
      <c r="A117" s="134" t="s">
        <v>167</v>
      </c>
      <c r="B117" s="135">
        <v>1</v>
      </c>
      <c r="C117" s="136">
        <v>616</v>
      </c>
      <c r="D117" s="136">
        <v>616</v>
      </c>
      <c r="E117" s="132">
        <v>7392</v>
      </c>
      <c r="F117" s="135">
        <v>1</v>
      </c>
      <c r="G117" s="136">
        <v>678</v>
      </c>
      <c r="H117" s="136">
        <v>678</v>
      </c>
      <c r="I117" s="132">
        <v>8136</v>
      </c>
      <c r="J117" s="135">
        <v>1</v>
      </c>
      <c r="K117" s="136">
        <v>746</v>
      </c>
      <c r="L117" s="136">
        <f t="shared" si="63"/>
        <v>746</v>
      </c>
      <c r="M117" s="132">
        <f t="shared" si="64"/>
        <v>8952</v>
      </c>
      <c r="N117" s="133"/>
    </row>
    <row r="118" spans="1:14" ht="15">
      <c r="A118" s="134" t="s">
        <v>140</v>
      </c>
      <c r="B118" s="135">
        <v>1</v>
      </c>
      <c r="C118" s="136">
        <v>616</v>
      </c>
      <c r="D118" s="136">
        <v>616</v>
      </c>
      <c r="E118" s="132">
        <v>7392</v>
      </c>
      <c r="F118" s="135">
        <v>1</v>
      </c>
      <c r="G118" s="136">
        <v>678</v>
      </c>
      <c r="H118" s="136">
        <v>678</v>
      </c>
      <c r="I118" s="132">
        <v>8136</v>
      </c>
      <c r="J118" s="135">
        <v>1</v>
      </c>
      <c r="K118" s="136">
        <v>746</v>
      </c>
      <c r="L118" s="136">
        <f t="shared" si="63"/>
        <v>746</v>
      </c>
      <c r="M118" s="132">
        <f t="shared" si="64"/>
        <v>8952</v>
      </c>
      <c r="N118" s="133"/>
    </row>
    <row r="119" spans="1:14" ht="15">
      <c r="A119" s="134" t="s">
        <v>140</v>
      </c>
      <c r="B119" s="135">
        <v>1</v>
      </c>
      <c r="C119" s="136">
        <v>616</v>
      </c>
      <c r="D119" s="136">
        <v>616</v>
      </c>
      <c r="E119" s="132">
        <v>7392</v>
      </c>
      <c r="F119" s="135">
        <v>1</v>
      </c>
      <c r="G119" s="136">
        <v>678</v>
      </c>
      <c r="H119" s="136">
        <v>678</v>
      </c>
      <c r="I119" s="132">
        <v>8136</v>
      </c>
      <c r="J119" s="135">
        <v>1</v>
      </c>
      <c r="K119" s="136">
        <v>746</v>
      </c>
      <c r="L119" s="136">
        <f t="shared" si="63"/>
        <v>746</v>
      </c>
      <c r="M119" s="132">
        <f t="shared" si="64"/>
        <v>8952</v>
      </c>
      <c r="N119" s="133"/>
    </row>
    <row r="120" spans="1:14" ht="15">
      <c r="A120" s="134" t="s">
        <v>140</v>
      </c>
      <c r="B120" s="135">
        <v>1</v>
      </c>
      <c r="C120" s="136">
        <v>616</v>
      </c>
      <c r="D120" s="136">
        <v>616</v>
      </c>
      <c r="E120" s="132">
        <v>7392</v>
      </c>
      <c r="F120" s="135">
        <v>1</v>
      </c>
      <c r="G120" s="136">
        <v>678</v>
      </c>
      <c r="H120" s="136">
        <v>678</v>
      </c>
      <c r="I120" s="132">
        <v>8136</v>
      </c>
      <c r="J120" s="135">
        <v>1</v>
      </c>
      <c r="K120" s="136">
        <v>746</v>
      </c>
      <c r="L120" s="136">
        <f t="shared" si="63"/>
        <v>746</v>
      </c>
      <c r="M120" s="132">
        <f t="shared" si="64"/>
        <v>8952</v>
      </c>
      <c r="N120" s="133"/>
    </row>
    <row r="121" spans="1:14" ht="15">
      <c r="A121" s="134" t="s">
        <v>140</v>
      </c>
      <c r="B121" s="135">
        <v>1</v>
      </c>
      <c r="C121" s="136">
        <v>616</v>
      </c>
      <c r="D121" s="136">
        <v>616</v>
      </c>
      <c r="E121" s="132">
        <v>7392</v>
      </c>
      <c r="F121" s="135">
        <v>1</v>
      </c>
      <c r="G121" s="136">
        <v>678</v>
      </c>
      <c r="H121" s="136">
        <v>678</v>
      </c>
      <c r="I121" s="132">
        <v>8136</v>
      </c>
      <c r="J121" s="135">
        <v>1</v>
      </c>
      <c r="K121" s="136">
        <v>746</v>
      </c>
      <c r="L121" s="136">
        <f t="shared" si="63"/>
        <v>746</v>
      </c>
      <c r="M121" s="132">
        <f t="shared" si="64"/>
        <v>8952</v>
      </c>
      <c r="N121" s="133"/>
    </row>
    <row r="122" spans="1:14" ht="15">
      <c r="A122" s="134" t="s">
        <v>140</v>
      </c>
      <c r="B122" s="135">
        <v>1</v>
      </c>
      <c r="C122" s="136">
        <v>616</v>
      </c>
      <c r="D122" s="136">
        <v>616</v>
      </c>
      <c r="E122" s="132">
        <v>7392</v>
      </c>
      <c r="F122" s="135">
        <v>1</v>
      </c>
      <c r="G122" s="136">
        <v>678</v>
      </c>
      <c r="H122" s="136">
        <v>678</v>
      </c>
      <c r="I122" s="132">
        <v>8136</v>
      </c>
      <c r="J122" s="135">
        <v>1</v>
      </c>
      <c r="K122" s="136">
        <v>746</v>
      </c>
      <c r="L122" s="136">
        <f t="shared" si="63"/>
        <v>746</v>
      </c>
      <c r="M122" s="132">
        <f t="shared" si="64"/>
        <v>8952</v>
      </c>
      <c r="N122" s="133"/>
    </row>
    <row r="123" spans="1:14" ht="15">
      <c r="A123" s="134" t="s">
        <v>140</v>
      </c>
      <c r="B123" s="135">
        <v>1</v>
      </c>
      <c r="C123" s="136">
        <v>616</v>
      </c>
      <c r="D123" s="136">
        <v>616</v>
      </c>
      <c r="E123" s="132">
        <v>7392</v>
      </c>
      <c r="F123" s="135">
        <v>1</v>
      </c>
      <c r="G123" s="136">
        <v>678</v>
      </c>
      <c r="H123" s="136">
        <v>678</v>
      </c>
      <c r="I123" s="132">
        <v>8136</v>
      </c>
      <c r="J123" s="135">
        <v>1</v>
      </c>
      <c r="K123" s="136">
        <v>746</v>
      </c>
      <c r="L123" s="136">
        <f t="shared" si="63"/>
        <v>746</v>
      </c>
      <c r="M123" s="132">
        <f t="shared" si="64"/>
        <v>8952</v>
      </c>
      <c r="N123" s="133"/>
    </row>
    <row r="124" spans="1:14" ht="15">
      <c r="A124" s="134" t="s">
        <v>140</v>
      </c>
      <c r="B124" s="135">
        <v>1</v>
      </c>
      <c r="C124" s="136">
        <v>616</v>
      </c>
      <c r="D124" s="136">
        <v>616</v>
      </c>
      <c r="E124" s="132">
        <v>6776</v>
      </c>
      <c r="F124" s="135">
        <v>1</v>
      </c>
      <c r="G124" s="136">
        <v>678</v>
      </c>
      <c r="H124" s="136">
        <v>678</v>
      </c>
      <c r="I124" s="132">
        <v>8136</v>
      </c>
      <c r="J124" s="135">
        <v>1</v>
      </c>
      <c r="K124" s="136">
        <v>746</v>
      </c>
      <c r="L124" s="136">
        <f t="shared" si="63"/>
        <v>746</v>
      </c>
      <c r="M124" s="132">
        <f t="shared" si="64"/>
        <v>8952</v>
      </c>
      <c r="N124" s="133"/>
    </row>
    <row r="125" spans="1:14" ht="15">
      <c r="A125" s="134" t="s">
        <v>140</v>
      </c>
      <c r="B125" s="135">
        <v>1</v>
      </c>
      <c r="C125" s="136">
        <v>616</v>
      </c>
      <c r="D125" s="136">
        <v>616</v>
      </c>
      <c r="E125" s="132">
        <v>6776</v>
      </c>
      <c r="F125" s="135">
        <v>1</v>
      </c>
      <c r="G125" s="136">
        <v>678</v>
      </c>
      <c r="H125" s="136">
        <v>678</v>
      </c>
      <c r="I125" s="132">
        <v>8136</v>
      </c>
      <c r="J125" s="135">
        <v>1</v>
      </c>
      <c r="K125" s="136">
        <v>746</v>
      </c>
      <c r="L125" s="136">
        <f t="shared" si="63"/>
        <v>746</v>
      </c>
      <c r="M125" s="132">
        <f t="shared" si="64"/>
        <v>8952</v>
      </c>
      <c r="N125" s="133"/>
    </row>
    <row r="126" spans="1:14" ht="15">
      <c r="A126" s="134" t="s">
        <v>140</v>
      </c>
      <c r="B126" s="135">
        <v>1</v>
      </c>
      <c r="C126" s="136">
        <v>616</v>
      </c>
      <c r="D126" s="136">
        <v>616</v>
      </c>
      <c r="E126" s="132">
        <v>6776</v>
      </c>
      <c r="F126" s="135">
        <v>1</v>
      </c>
      <c r="G126" s="136">
        <v>678</v>
      </c>
      <c r="H126" s="136">
        <v>678</v>
      </c>
      <c r="I126" s="132">
        <v>8136</v>
      </c>
      <c r="J126" s="135">
        <v>1</v>
      </c>
      <c r="K126" s="136">
        <v>746</v>
      </c>
      <c r="L126" s="136">
        <f t="shared" si="63"/>
        <v>746</v>
      </c>
      <c r="M126" s="132">
        <f t="shared" si="64"/>
        <v>8952</v>
      </c>
      <c r="N126" s="133"/>
    </row>
    <row r="127" spans="1:14" ht="15">
      <c r="A127" s="134" t="s">
        <v>140</v>
      </c>
      <c r="B127" s="135">
        <v>1</v>
      </c>
      <c r="C127" s="136">
        <v>616</v>
      </c>
      <c r="D127" s="136">
        <v>616</v>
      </c>
      <c r="E127" s="132">
        <v>5544</v>
      </c>
      <c r="F127" s="135">
        <v>1</v>
      </c>
      <c r="G127" s="136">
        <v>678</v>
      </c>
      <c r="H127" s="136">
        <v>678</v>
      </c>
      <c r="I127" s="132">
        <v>8136</v>
      </c>
      <c r="J127" s="135">
        <v>1</v>
      </c>
      <c r="K127" s="136">
        <v>746</v>
      </c>
      <c r="L127" s="136">
        <f t="shared" si="63"/>
        <v>746</v>
      </c>
      <c r="M127" s="132">
        <f t="shared" si="64"/>
        <v>8952</v>
      </c>
      <c r="N127" s="133"/>
    </row>
    <row r="128" spans="1:14" ht="15">
      <c r="A128" s="134" t="s">
        <v>140</v>
      </c>
      <c r="B128" s="135">
        <v>1</v>
      </c>
      <c r="C128" s="136">
        <v>370</v>
      </c>
      <c r="D128" s="136">
        <v>370</v>
      </c>
      <c r="E128" s="132">
        <v>4070</v>
      </c>
      <c r="F128" s="135">
        <v>1</v>
      </c>
      <c r="G128" s="136">
        <v>678</v>
      </c>
      <c r="H128" s="136">
        <v>678</v>
      </c>
      <c r="I128" s="132">
        <v>7594</v>
      </c>
      <c r="J128" s="135">
        <v>1</v>
      </c>
      <c r="K128" s="136">
        <v>746</v>
      </c>
      <c r="L128" s="136">
        <f t="shared" si="63"/>
        <v>746</v>
      </c>
      <c r="M128" s="132">
        <f t="shared" si="64"/>
        <v>8952</v>
      </c>
      <c r="N128" s="133"/>
    </row>
    <row r="129" spans="1:14" ht="15">
      <c r="A129" s="134" t="s">
        <v>140</v>
      </c>
      <c r="B129" s="135"/>
      <c r="C129" s="136"/>
      <c r="D129" s="136"/>
      <c r="E129" s="132"/>
      <c r="F129" s="135">
        <v>1</v>
      </c>
      <c r="G129" s="136">
        <v>678</v>
      </c>
      <c r="H129" s="136">
        <v>678</v>
      </c>
      <c r="I129" s="132">
        <v>4068</v>
      </c>
      <c r="J129" s="135">
        <v>1</v>
      </c>
      <c r="K129" s="136">
        <v>746</v>
      </c>
      <c r="L129" s="136">
        <f t="shared" si="63"/>
        <v>746</v>
      </c>
      <c r="M129" s="132">
        <f t="shared" si="64"/>
        <v>8952</v>
      </c>
      <c r="N129" s="133"/>
    </row>
    <row r="130" spans="1:14" ht="15">
      <c r="A130" s="134" t="s">
        <v>140</v>
      </c>
      <c r="B130" s="135"/>
      <c r="C130" s="136"/>
      <c r="D130" s="136"/>
      <c r="E130" s="132"/>
      <c r="F130" s="135">
        <v>1</v>
      </c>
      <c r="G130" s="136">
        <v>678</v>
      </c>
      <c r="H130" s="136">
        <v>678</v>
      </c>
      <c r="I130" s="132">
        <v>4068</v>
      </c>
      <c r="J130" s="135">
        <v>1</v>
      </c>
      <c r="K130" s="136">
        <v>746</v>
      </c>
      <c r="L130" s="136">
        <f t="shared" si="63"/>
        <v>746</v>
      </c>
      <c r="M130" s="132">
        <f t="shared" si="64"/>
        <v>8952</v>
      </c>
      <c r="N130" s="133"/>
    </row>
    <row r="131" spans="1:14" ht="15">
      <c r="A131" s="134"/>
      <c r="B131" s="135"/>
      <c r="C131" s="136"/>
      <c r="D131" s="136"/>
      <c r="E131" s="132"/>
      <c r="F131" s="135"/>
      <c r="G131" s="136"/>
      <c r="H131" s="136"/>
      <c r="I131" s="132"/>
      <c r="J131" s="135"/>
      <c r="K131" s="136"/>
      <c r="L131" s="136"/>
      <c r="M131" s="132"/>
      <c r="N131" s="133"/>
    </row>
    <row r="132" spans="1:14" ht="15">
      <c r="A132" s="134" t="s">
        <v>0</v>
      </c>
      <c r="B132" s="135">
        <f>SUM(B113:B131)</f>
        <v>16</v>
      </c>
      <c r="C132" s="136"/>
      <c r="D132" s="136">
        <f>SUM(D113:D131)</f>
        <v>9994</v>
      </c>
      <c r="E132" s="132">
        <f>SUM(E113:E131)</f>
        <v>115862</v>
      </c>
      <c r="F132" s="135">
        <f>SUM(F113:F131)</f>
        <v>18</v>
      </c>
      <c r="G132" s="136"/>
      <c r="H132" s="136">
        <f>SUM(H113:H131)</f>
        <v>12768</v>
      </c>
      <c r="I132" s="132">
        <f>SUM(I113:I131)</f>
        <v>144254</v>
      </c>
      <c r="J132" s="135">
        <f>SUM(J112:J131)</f>
        <v>18</v>
      </c>
      <c r="K132" s="136"/>
      <c r="L132" s="135">
        <f>SUM(L113:L131)</f>
        <v>14048</v>
      </c>
      <c r="M132" s="132">
        <f>SUM(M113:M131)</f>
        <v>168576</v>
      </c>
      <c r="N132" s="133"/>
    </row>
    <row r="133" spans="1:14" ht="15">
      <c r="A133" s="134"/>
      <c r="B133" s="135"/>
      <c r="C133" s="136"/>
      <c r="D133" s="136"/>
      <c r="E133" s="132"/>
      <c r="F133" s="135"/>
      <c r="G133" s="136"/>
      <c r="H133" s="136"/>
      <c r="I133" s="132"/>
      <c r="J133" s="135"/>
      <c r="K133" s="136"/>
      <c r="L133" s="136"/>
      <c r="M133" s="132"/>
      <c r="N133" s="133"/>
    </row>
    <row r="134" spans="1:14" ht="15">
      <c r="A134" s="146" t="s">
        <v>168</v>
      </c>
      <c r="B134" s="135"/>
      <c r="C134" s="136"/>
      <c r="D134" s="136"/>
      <c r="E134" s="132"/>
      <c r="F134" s="135"/>
      <c r="G134" s="136"/>
      <c r="H134" s="136"/>
      <c r="I134" s="132"/>
      <c r="J134" s="135"/>
      <c r="K134" s="136"/>
      <c r="L134" s="136"/>
      <c r="M134" s="132"/>
      <c r="N134" s="133"/>
    </row>
    <row r="135" spans="1:14" ht="15">
      <c r="A135" s="134" t="s">
        <v>169</v>
      </c>
      <c r="B135" s="135">
        <v>1</v>
      </c>
      <c r="C135" s="136">
        <v>550</v>
      </c>
      <c r="D135" s="136">
        <v>550</v>
      </c>
      <c r="E135" s="132">
        <v>6600</v>
      </c>
      <c r="F135" s="135">
        <v>1</v>
      </c>
      <c r="G135" s="136">
        <v>605</v>
      </c>
      <c r="H135" s="136">
        <v>605</v>
      </c>
      <c r="I135" s="132">
        <v>7260</v>
      </c>
      <c r="J135" s="135">
        <v>1</v>
      </c>
      <c r="K135" s="136">
        <v>666</v>
      </c>
      <c r="L135" s="136">
        <f t="shared" ref="L135:L143" si="65">K135*J135</f>
        <v>666</v>
      </c>
      <c r="M135" s="132">
        <f t="shared" ref="M135:M143" si="66">L135*12</f>
        <v>7992</v>
      </c>
      <c r="N135" s="133"/>
    </row>
    <row r="136" spans="1:14" ht="15">
      <c r="A136" s="134" t="s">
        <v>170</v>
      </c>
      <c r="B136" s="135">
        <v>1</v>
      </c>
      <c r="C136" s="136">
        <v>330</v>
      </c>
      <c r="D136" s="136">
        <v>330</v>
      </c>
      <c r="E136" s="132">
        <v>3960</v>
      </c>
      <c r="F136" s="135">
        <v>1</v>
      </c>
      <c r="G136" s="136">
        <v>363</v>
      </c>
      <c r="H136" s="136">
        <v>363</v>
      </c>
      <c r="I136" s="132">
        <v>4356</v>
      </c>
      <c r="J136" s="135">
        <v>1</v>
      </c>
      <c r="K136" s="136">
        <v>400</v>
      </c>
      <c r="L136" s="136">
        <f t="shared" si="65"/>
        <v>400</v>
      </c>
      <c r="M136" s="132">
        <f t="shared" si="66"/>
        <v>4800</v>
      </c>
      <c r="N136" s="133"/>
    </row>
    <row r="137" spans="1:14" ht="15">
      <c r="A137" s="134" t="s">
        <v>171</v>
      </c>
      <c r="B137" s="135">
        <v>1</v>
      </c>
      <c r="C137" s="136">
        <v>330</v>
      </c>
      <c r="D137" s="136">
        <v>330</v>
      </c>
      <c r="E137" s="132">
        <v>3960</v>
      </c>
      <c r="F137" s="135">
        <v>1</v>
      </c>
      <c r="G137" s="136">
        <v>363</v>
      </c>
      <c r="H137" s="136">
        <v>363</v>
      </c>
      <c r="I137" s="132">
        <v>4356</v>
      </c>
      <c r="J137" s="135">
        <v>1</v>
      </c>
      <c r="K137" s="136">
        <v>400</v>
      </c>
      <c r="L137" s="136">
        <f t="shared" si="65"/>
        <v>400</v>
      </c>
      <c r="M137" s="132">
        <f t="shared" si="66"/>
        <v>4800</v>
      </c>
      <c r="N137" s="133"/>
    </row>
    <row r="138" spans="1:14" ht="15">
      <c r="A138" s="134" t="s">
        <v>140</v>
      </c>
      <c r="B138" s="135">
        <v>1</v>
      </c>
      <c r="C138" s="136">
        <v>275</v>
      </c>
      <c r="D138" s="136">
        <v>275</v>
      </c>
      <c r="E138" s="132">
        <v>3300</v>
      </c>
      <c r="F138" s="135">
        <v>1</v>
      </c>
      <c r="G138" s="136">
        <v>303</v>
      </c>
      <c r="H138" s="136">
        <v>303</v>
      </c>
      <c r="I138" s="132">
        <v>3636</v>
      </c>
      <c r="J138" s="135">
        <v>1</v>
      </c>
      <c r="K138" s="136">
        <v>333</v>
      </c>
      <c r="L138" s="136">
        <f t="shared" si="65"/>
        <v>333</v>
      </c>
      <c r="M138" s="132">
        <f t="shared" si="66"/>
        <v>3996</v>
      </c>
      <c r="N138" s="133"/>
    </row>
    <row r="139" spans="1:14" ht="15">
      <c r="A139" s="134" t="s">
        <v>172</v>
      </c>
      <c r="B139" s="135">
        <v>1</v>
      </c>
      <c r="C139" s="136">
        <v>165</v>
      </c>
      <c r="D139" s="136">
        <v>165</v>
      </c>
      <c r="E139" s="132">
        <v>1980</v>
      </c>
      <c r="F139" s="135">
        <v>1</v>
      </c>
      <c r="G139" s="136">
        <v>182</v>
      </c>
      <c r="H139" s="136">
        <v>182</v>
      </c>
      <c r="I139" s="132">
        <v>2184</v>
      </c>
      <c r="J139" s="135">
        <v>1</v>
      </c>
      <c r="K139" s="136">
        <v>200</v>
      </c>
      <c r="L139" s="136">
        <f t="shared" si="65"/>
        <v>200</v>
      </c>
      <c r="M139" s="132">
        <f t="shared" si="66"/>
        <v>2400</v>
      </c>
      <c r="N139" s="133"/>
    </row>
    <row r="140" spans="1:14" ht="15">
      <c r="A140" s="134" t="s">
        <v>140</v>
      </c>
      <c r="B140" s="135">
        <v>1</v>
      </c>
      <c r="C140" s="136">
        <v>165</v>
      </c>
      <c r="D140" s="136">
        <v>165</v>
      </c>
      <c r="E140" s="132">
        <v>1980</v>
      </c>
      <c r="F140" s="135">
        <v>1</v>
      </c>
      <c r="G140" s="136">
        <v>182</v>
      </c>
      <c r="H140" s="136">
        <v>182</v>
      </c>
      <c r="I140" s="132">
        <v>2184</v>
      </c>
      <c r="J140" s="135">
        <v>1</v>
      </c>
      <c r="K140" s="136">
        <v>200</v>
      </c>
      <c r="L140" s="136">
        <f t="shared" si="65"/>
        <v>200</v>
      </c>
      <c r="M140" s="132">
        <f t="shared" si="66"/>
        <v>2400</v>
      </c>
      <c r="N140" s="133"/>
    </row>
    <row r="141" spans="1:14" ht="15">
      <c r="A141" s="134" t="s">
        <v>140</v>
      </c>
      <c r="B141" s="135">
        <v>1</v>
      </c>
      <c r="C141" s="136">
        <v>165</v>
      </c>
      <c r="D141" s="136">
        <v>165</v>
      </c>
      <c r="E141" s="132">
        <v>1980</v>
      </c>
      <c r="F141" s="135">
        <v>1</v>
      </c>
      <c r="G141" s="136">
        <v>182</v>
      </c>
      <c r="H141" s="136">
        <v>182</v>
      </c>
      <c r="I141" s="132">
        <v>2184</v>
      </c>
      <c r="J141" s="135">
        <v>1</v>
      </c>
      <c r="K141" s="136">
        <v>200</v>
      </c>
      <c r="L141" s="136">
        <f t="shared" si="65"/>
        <v>200</v>
      </c>
      <c r="M141" s="132">
        <f t="shared" si="66"/>
        <v>2400</v>
      </c>
      <c r="N141" s="133"/>
    </row>
    <row r="142" spans="1:14" ht="15">
      <c r="A142" s="134" t="s">
        <v>140</v>
      </c>
      <c r="B142" s="135">
        <v>1</v>
      </c>
      <c r="C142" s="136">
        <v>165</v>
      </c>
      <c r="D142" s="136">
        <v>165</v>
      </c>
      <c r="E142" s="132">
        <v>1980</v>
      </c>
      <c r="F142" s="135">
        <v>1</v>
      </c>
      <c r="G142" s="136">
        <v>182</v>
      </c>
      <c r="H142" s="136">
        <v>182</v>
      </c>
      <c r="I142" s="132">
        <v>2184</v>
      </c>
      <c r="J142" s="135">
        <v>1</v>
      </c>
      <c r="K142" s="136">
        <v>200</v>
      </c>
      <c r="L142" s="136">
        <f t="shared" si="65"/>
        <v>200</v>
      </c>
      <c r="M142" s="132">
        <f t="shared" si="66"/>
        <v>2400</v>
      </c>
      <c r="N142" s="133"/>
    </row>
    <row r="143" spans="1:14" ht="15">
      <c r="A143" s="134" t="s">
        <v>134</v>
      </c>
      <c r="B143" s="135">
        <v>1</v>
      </c>
      <c r="C143" s="136">
        <v>220</v>
      </c>
      <c r="D143" s="136">
        <v>220</v>
      </c>
      <c r="E143" s="132">
        <v>2640</v>
      </c>
      <c r="F143" s="135">
        <v>1</v>
      </c>
      <c r="G143" s="136">
        <v>242</v>
      </c>
      <c r="H143" s="136">
        <v>242</v>
      </c>
      <c r="I143" s="132">
        <v>2904</v>
      </c>
      <c r="J143" s="135">
        <v>1</v>
      </c>
      <c r="K143" s="136">
        <v>266</v>
      </c>
      <c r="L143" s="136">
        <f t="shared" si="65"/>
        <v>266</v>
      </c>
      <c r="M143" s="132">
        <f t="shared" si="66"/>
        <v>3192</v>
      </c>
      <c r="N143" s="133"/>
    </row>
    <row r="144" spans="1:14" ht="15">
      <c r="A144" s="134" t="s">
        <v>140</v>
      </c>
      <c r="B144" s="135">
        <v>1</v>
      </c>
      <c r="C144" s="136">
        <v>165</v>
      </c>
      <c r="D144" s="136">
        <v>165</v>
      </c>
      <c r="E144" s="132">
        <v>1980</v>
      </c>
      <c r="F144" s="135">
        <v>0</v>
      </c>
      <c r="G144" s="136">
        <v>0</v>
      </c>
      <c r="H144" s="136">
        <v>0</v>
      </c>
      <c r="I144" s="132">
        <v>0</v>
      </c>
      <c r="J144" s="135"/>
      <c r="K144" s="136"/>
      <c r="L144" s="136"/>
      <c r="M144" s="132"/>
      <c r="N144" s="133"/>
    </row>
    <row r="145" spans="1:14" ht="15">
      <c r="A145" s="134" t="s">
        <v>140</v>
      </c>
      <c r="B145" s="135">
        <v>1</v>
      </c>
      <c r="C145" s="136">
        <v>165</v>
      </c>
      <c r="D145" s="136">
        <v>165</v>
      </c>
      <c r="E145" s="132">
        <v>1980</v>
      </c>
      <c r="F145" s="135">
        <v>0</v>
      </c>
      <c r="G145" s="136">
        <v>0</v>
      </c>
      <c r="H145" s="136">
        <v>0</v>
      </c>
      <c r="I145" s="132">
        <v>0</v>
      </c>
      <c r="J145" s="135"/>
      <c r="K145" s="136"/>
      <c r="L145" s="136"/>
      <c r="M145" s="132"/>
      <c r="N145" s="133"/>
    </row>
    <row r="146" spans="1:14" ht="15">
      <c r="A146" s="134"/>
      <c r="B146" s="135"/>
      <c r="C146" s="136"/>
      <c r="D146" s="136"/>
      <c r="E146" s="132"/>
      <c r="F146" s="135"/>
      <c r="G146" s="136"/>
      <c r="H146" s="136"/>
      <c r="I146" s="132"/>
      <c r="J146" s="135"/>
      <c r="K146" s="136"/>
      <c r="L146" s="136"/>
      <c r="M146" s="132"/>
      <c r="N146" s="133"/>
    </row>
    <row r="147" spans="1:14" ht="15">
      <c r="A147" s="134"/>
      <c r="B147" s="135"/>
      <c r="C147" s="136"/>
      <c r="D147" s="136"/>
      <c r="E147" s="132"/>
      <c r="F147" s="135"/>
      <c r="G147" s="136"/>
      <c r="H147" s="136"/>
      <c r="I147" s="132"/>
      <c r="J147" s="135"/>
      <c r="K147" s="136"/>
      <c r="L147" s="136"/>
      <c r="M147" s="132"/>
      <c r="N147" s="133"/>
    </row>
    <row r="148" spans="1:14" ht="15">
      <c r="A148" s="134" t="s">
        <v>0</v>
      </c>
      <c r="B148" s="135">
        <f>SUM(B135:B147)</f>
        <v>11</v>
      </c>
      <c r="C148" s="136"/>
      <c r="D148" s="136">
        <f>SUM(D135:D147)</f>
        <v>2695</v>
      </c>
      <c r="E148" s="132">
        <f>SUM(E135:E147)</f>
        <v>32340</v>
      </c>
      <c r="F148" s="135">
        <f>SUM(F135:F147)</f>
        <v>9</v>
      </c>
      <c r="G148" s="136"/>
      <c r="H148" s="136">
        <f>SUM(H135:H147)</f>
        <v>2604</v>
      </c>
      <c r="I148" s="132">
        <f>SUM(I135:I147)</f>
        <v>31248</v>
      </c>
      <c r="J148" s="135">
        <f>SUM(J135:J147)</f>
        <v>9</v>
      </c>
      <c r="K148" s="136"/>
      <c r="L148" s="135">
        <f>SUM(L135:L147)</f>
        <v>2865</v>
      </c>
      <c r="M148" s="132">
        <f>SUM(M135:M147)</f>
        <v>34380</v>
      </c>
      <c r="N148" s="133"/>
    </row>
    <row r="149" spans="1:14" ht="15">
      <c r="A149" s="134"/>
      <c r="B149" s="135"/>
      <c r="C149" s="136"/>
      <c r="D149" s="136"/>
      <c r="E149" s="132"/>
      <c r="F149" s="135"/>
      <c r="G149" s="136"/>
      <c r="H149" s="136"/>
      <c r="I149" s="132"/>
      <c r="J149" s="135"/>
      <c r="K149" s="136"/>
      <c r="L149" s="136"/>
      <c r="M149" s="132"/>
      <c r="N149" s="133"/>
    </row>
    <row r="150" spans="1:14" ht="15">
      <c r="A150" s="146" t="s">
        <v>173</v>
      </c>
      <c r="B150" s="135"/>
      <c r="C150" s="136"/>
      <c r="D150" s="136"/>
      <c r="E150" s="132"/>
      <c r="F150" s="135"/>
      <c r="G150" s="136"/>
      <c r="H150" s="136"/>
      <c r="I150" s="132"/>
      <c r="J150" s="135"/>
      <c r="K150" s="136"/>
      <c r="L150" s="136"/>
      <c r="M150" s="132"/>
      <c r="N150" s="133"/>
    </row>
    <row r="151" spans="1:14" ht="15">
      <c r="A151" s="134" t="s">
        <v>264</v>
      </c>
      <c r="B151" s="135">
        <v>1</v>
      </c>
      <c r="C151" s="136">
        <v>135</v>
      </c>
      <c r="D151" s="136">
        <v>135</v>
      </c>
      <c r="E151" s="132">
        <v>1620</v>
      </c>
      <c r="F151" s="135">
        <v>1</v>
      </c>
      <c r="G151" s="136">
        <v>149</v>
      </c>
      <c r="H151" s="136">
        <v>149</v>
      </c>
      <c r="I151" s="132">
        <v>1788</v>
      </c>
      <c r="J151" s="135">
        <v>1</v>
      </c>
      <c r="K151" s="136">
        <v>164</v>
      </c>
      <c r="L151" s="136">
        <f t="shared" ref="L151:L157" si="67">K151*J151</f>
        <v>164</v>
      </c>
      <c r="M151" s="132">
        <f t="shared" ref="M151:M157" si="68">L151*12</f>
        <v>1968</v>
      </c>
      <c r="N151" s="133"/>
    </row>
    <row r="152" spans="1:14" ht="15">
      <c r="A152" s="134" t="s">
        <v>222</v>
      </c>
      <c r="B152" s="135">
        <v>1</v>
      </c>
      <c r="C152" s="136">
        <v>135</v>
      </c>
      <c r="D152" s="136">
        <v>135</v>
      </c>
      <c r="E152" s="132">
        <v>1620</v>
      </c>
      <c r="F152" s="135">
        <v>1</v>
      </c>
      <c r="G152" s="136">
        <v>149</v>
      </c>
      <c r="H152" s="136">
        <v>149</v>
      </c>
      <c r="I152" s="132">
        <v>1788</v>
      </c>
      <c r="J152" s="135">
        <v>1</v>
      </c>
      <c r="K152" s="136">
        <v>164</v>
      </c>
      <c r="L152" s="136">
        <f t="shared" si="67"/>
        <v>164</v>
      </c>
      <c r="M152" s="132">
        <f t="shared" si="68"/>
        <v>1968</v>
      </c>
      <c r="N152" s="133"/>
    </row>
    <row r="153" spans="1:14" ht="15">
      <c r="A153" s="134" t="s">
        <v>223</v>
      </c>
      <c r="B153" s="135">
        <v>1</v>
      </c>
      <c r="C153" s="136">
        <v>135</v>
      </c>
      <c r="D153" s="136">
        <v>135</v>
      </c>
      <c r="E153" s="132">
        <v>1620</v>
      </c>
      <c r="F153" s="135">
        <v>1</v>
      </c>
      <c r="G153" s="136">
        <v>149</v>
      </c>
      <c r="H153" s="136">
        <v>149</v>
      </c>
      <c r="I153" s="132">
        <v>1788</v>
      </c>
      <c r="J153" s="135">
        <v>1</v>
      </c>
      <c r="K153" s="136">
        <v>164</v>
      </c>
      <c r="L153" s="136">
        <f t="shared" si="67"/>
        <v>164</v>
      </c>
      <c r="M153" s="132">
        <f t="shared" si="68"/>
        <v>1968</v>
      </c>
      <c r="N153" s="133"/>
    </row>
    <row r="154" spans="1:14" ht="15">
      <c r="A154" s="134" t="s">
        <v>224</v>
      </c>
      <c r="B154" s="135">
        <v>1</v>
      </c>
      <c r="C154" s="136">
        <v>135</v>
      </c>
      <c r="D154" s="136">
        <v>135</v>
      </c>
      <c r="E154" s="132">
        <v>1620</v>
      </c>
      <c r="F154" s="135">
        <v>1</v>
      </c>
      <c r="G154" s="136">
        <v>149</v>
      </c>
      <c r="H154" s="136">
        <v>149</v>
      </c>
      <c r="I154" s="132">
        <v>1788</v>
      </c>
      <c r="J154" s="135">
        <v>1</v>
      </c>
      <c r="K154" s="136">
        <v>164</v>
      </c>
      <c r="L154" s="136">
        <f t="shared" si="67"/>
        <v>164</v>
      </c>
      <c r="M154" s="132">
        <f t="shared" si="68"/>
        <v>1968</v>
      </c>
      <c r="N154" s="133"/>
    </row>
    <row r="155" spans="1:14" ht="15">
      <c r="A155" s="134" t="s">
        <v>225</v>
      </c>
      <c r="B155" s="135">
        <v>1</v>
      </c>
      <c r="C155" s="136">
        <v>135</v>
      </c>
      <c r="D155" s="136">
        <v>135</v>
      </c>
      <c r="E155" s="132">
        <v>1620</v>
      </c>
      <c r="F155" s="135">
        <v>1</v>
      </c>
      <c r="G155" s="136">
        <v>149</v>
      </c>
      <c r="H155" s="136">
        <v>149</v>
      </c>
      <c r="I155" s="132">
        <v>1788</v>
      </c>
      <c r="J155" s="135">
        <v>1</v>
      </c>
      <c r="K155" s="136">
        <v>164</v>
      </c>
      <c r="L155" s="136">
        <f t="shared" si="67"/>
        <v>164</v>
      </c>
      <c r="M155" s="132">
        <f t="shared" si="68"/>
        <v>1968</v>
      </c>
      <c r="N155" s="133"/>
    </row>
    <row r="156" spans="1:14" ht="15">
      <c r="A156" s="134" t="s">
        <v>226</v>
      </c>
      <c r="B156" s="135">
        <v>1</v>
      </c>
      <c r="C156" s="136">
        <v>135</v>
      </c>
      <c r="D156" s="136">
        <v>135</v>
      </c>
      <c r="E156" s="132">
        <v>1620</v>
      </c>
      <c r="F156" s="135">
        <v>1</v>
      </c>
      <c r="G156" s="136">
        <v>149</v>
      </c>
      <c r="H156" s="136">
        <v>149</v>
      </c>
      <c r="I156" s="132">
        <v>1788</v>
      </c>
      <c r="J156" s="135">
        <v>1</v>
      </c>
      <c r="K156" s="136">
        <v>164</v>
      </c>
      <c r="L156" s="136">
        <f t="shared" si="67"/>
        <v>164</v>
      </c>
      <c r="M156" s="132">
        <f t="shared" si="68"/>
        <v>1968</v>
      </c>
      <c r="N156" s="133"/>
    </row>
    <row r="157" spans="1:14" ht="15">
      <c r="A157" s="134" t="s">
        <v>227</v>
      </c>
      <c r="B157" s="135">
        <v>1</v>
      </c>
      <c r="C157" s="136">
        <v>135</v>
      </c>
      <c r="D157" s="136">
        <v>135</v>
      </c>
      <c r="E157" s="132">
        <v>1620</v>
      </c>
      <c r="F157" s="135">
        <v>1</v>
      </c>
      <c r="G157" s="136">
        <v>149</v>
      </c>
      <c r="H157" s="136">
        <v>149</v>
      </c>
      <c r="I157" s="132">
        <v>1788</v>
      </c>
      <c r="J157" s="135">
        <v>1</v>
      </c>
      <c r="K157" s="136">
        <v>164</v>
      </c>
      <c r="L157" s="136">
        <f t="shared" si="67"/>
        <v>164</v>
      </c>
      <c r="M157" s="132">
        <f t="shared" si="68"/>
        <v>1968</v>
      </c>
      <c r="N157" s="133"/>
    </row>
    <row r="158" spans="1:14" ht="15">
      <c r="A158" s="134"/>
      <c r="B158" s="135"/>
      <c r="C158" s="136"/>
      <c r="D158" s="136"/>
      <c r="E158" s="132"/>
      <c r="F158" s="135"/>
      <c r="G158" s="136"/>
      <c r="H158" s="136"/>
      <c r="I158" s="132"/>
      <c r="J158" s="135"/>
      <c r="K158" s="136"/>
      <c r="L158" s="136"/>
      <c r="M158" s="132"/>
      <c r="N158" s="133"/>
    </row>
    <row r="159" spans="1:14" ht="15">
      <c r="A159" s="134" t="s">
        <v>0</v>
      </c>
      <c r="B159" s="135">
        <f>SUM(B151:B158)</f>
        <v>7</v>
      </c>
      <c r="C159" s="136"/>
      <c r="D159" s="136">
        <f>SUM(D151:D158)</f>
        <v>945</v>
      </c>
      <c r="E159" s="132">
        <f>SUM(E151:E158)</f>
        <v>11340</v>
      </c>
      <c r="F159" s="135">
        <f>SUM(F151:F158)</f>
        <v>7</v>
      </c>
      <c r="G159" s="136"/>
      <c r="H159" s="136">
        <f>SUM(H151:H158)</f>
        <v>1043</v>
      </c>
      <c r="I159" s="132">
        <f>SUM(I151:I158)</f>
        <v>12516</v>
      </c>
      <c r="J159" s="135">
        <f>SUM(J150:J158)</f>
        <v>7</v>
      </c>
      <c r="K159" s="136"/>
      <c r="L159" s="136">
        <f>SUM(L151:L158)</f>
        <v>1148</v>
      </c>
      <c r="M159" s="132">
        <f>SUM(M151:M158)</f>
        <v>13776</v>
      </c>
      <c r="N159" s="133"/>
    </row>
    <row r="160" spans="1:14" ht="15">
      <c r="A160" s="134"/>
      <c r="B160" s="135"/>
      <c r="C160" s="136"/>
      <c r="D160" s="136"/>
      <c r="E160" s="132"/>
      <c r="F160" s="135"/>
      <c r="G160" s="136"/>
      <c r="H160" s="136"/>
      <c r="I160" s="132"/>
      <c r="J160" s="135"/>
      <c r="K160" s="136"/>
      <c r="L160" s="136"/>
      <c r="M160" s="132"/>
      <c r="N160" s="133"/>
    </row>
    <row r="161" spans="1:14" ht="15">
      <c r="A161" s="144" t="s">
        <v>174</v>
      </c>
      <c r="B161" s="135"/>
      <c r="C161" s="136"/>
      <c r="D161" s="136"/>
      <c r="E161" s="132"/>
      <c r="F161" s="135"/>
      <c r="G161" s="136"/>
      <c r="H161" s="136"/>
      <c r="I161" s="132"/>
      <c r="J161" s="135"/>
      <c r="K161" s="136"/>
      <c r="L161" s="136"/>
      <c r="M161" s="132"/>
      <c r="N161" s="133"/>
    </row>
    <row r="162" spans="1:14" ht="15">
      <c r="A162" s="134" t="s">
        <v>228</v>
      </c>
      <c r="B162" s="135">
        <v>1</v>
      </c>
      <c r="C162" s="136">
        <v>135</v>
      </c>
      <c r="D162" s="136">
        <v>135</v>
      </c>
      <c r="E162" s="132">
        <v>1620</v>
      </c>
      <c r="F162" s="135">
        <v>1</v>
      </c>
      <c r="G162" s="136">
        <v>149</v>
      </c>
      <c r="H162" s="136">
        <v>149</v>
      </c>
      <c r="I162" s="132">
        <v>1788</v>
      </c>
      <c r="J162" s="135">
        <v>1</v>
      </c>
      <c r="K162" s="130">
        <v>164</v>
      </c>
      <c r="L162" s="131">
        <f t="shared" ref="L162:L188" si="69">K162*J162</f>
        <v>164</v>
      </c>
      <c r="M162" s="132">
        <f>L162*12</f>
        <v>1968</v>
      </c>
      <c r="N162" s="133"/>
    </row>
    <row r="163" spans="1:14" ht="15">
      <c r="A163" s="134" t="s">
        <v>230</v>
      </c>
      <c r="B163" s="135">
        <v>1</v>
      </c>
      <c r="C163" s="136">
        <v>135</v>
      </c>
      <c r="D163" s="136">
        <v>135</v>
      </c>
      <c r="E163" s="132">
        <v>1620</v>
      </c>
      <c r="F163" s="135">
        <v>1</v>
      </c>
      <c r="G163" s="136">
        <v>149</v>
      </c>
      <c r="H163" s="136">
        <v>149</v>
      </c>
      <c r="I163" s="132">
        <v>1788</v>
      </c>
      <c r="J163" s="135">
        <v>1</v>
      </c>
      <c r="K163" s="130">
        <v>164</v>
      </c>
      <c r="L163" s="131">
        <f t="shared" si="69"/>
        <v>164</v>
      </c>
      <c r="M163" s="132">
        <f>L163*12</f>
        <v>1968</v>
      </c>
      <c r="N163" s="133"/>
    </row>
    <row r="164" spans="1:14" ht="15">
      <c r="A164" s="134" t="s">
        <v>229</v>
      </c>
      <c r="B164" s="135">
        <v>1</v>
      </c>
      <c r="C164" s="136">
        <v>135</v>
      </c>
      <c r="D164" s="136">
        <v>135</v>
      </c>
      <c r="E164" s="132">
        <v>1620</v>
      </c>
      <c r="F164" s="135">
        <v>1</v>
      </c>
      <c r="G164" s="136">
        <v>149</v>
      </c>
      <c r="H164" s="136">
        <v>149</v>
      </c>
      <c r="I164" s="132">
        <v>1788</v>
      </c>
      <c r="J164" s="135">
        <v>1</v>
      </c>
      <c r="K164" s="130">
        <v>164</v>
      </c>
      <c r="L164" s="131">
        <f t="shared" si="69"/>
        <v>164</v>
      </c>
      <c r="M164" s="132">
        <f t="shared" ref="M164:M170" si="70">L164*12</f>
        <v>1968</v>
      </c>
      <c r="N164" s="133"/>
    </row>
    <row r="165" spans="1:14" ht="15">
      <c r="A165" s="134" t="s">
        <v>175</v>
      </c>
      <c r="B165" s="135">
        <v>1</v>
      </c>
      <c r="C165" s="136">
        <v>135</v>
      </c>
      <c r="D165" s="136">
        <v>135</v>
      </c>
      <c r="E165" s="132">
        <v>1620</v>
      </c>
      <c r="F165" s="135">
        <v>1</v>
      </c>
      <c r="G165" s="136">
        <v>149</v>
      </c>
      <c r="H165" s="136">
        <v>149</v>
      </c>
      <c r="I165" s="132">
        <v>1788</v>
      </c>
      <c r="J165" s="135">
        <v>1</v>
      </c>
      <c r="K165" s="130">
        <v>164</v>
      </c>
      <c r="L165" s="131">
        <f t="shared" si="69"/>
        <v>164</v>
      </c>
      <c r="M165" s="132">
        <f t="shared" si="70"/>
        <v>1968</v>
      </c>
      <c r="N165" s="133"/>
    </row>
    <row r="166" spans="1:14" ht="15">
      <c r="A166" s="134" t="s">
        <v>231</v>
      </c>
      <c r="B166" s="135">
        <v>1</v>
      </c>
      <c r="C166" s="136">
        <v>135</v>
      </c>
      <c r="D166" s="136">
        <v>135</v>
      </c>
      <c r="E166" s="132">
        <v>1620</v>
      </c>
      <c r="F166" s="135">
        <v>1</v>
      </c>
      <c r="G166" s="136">
        <v>149</v>
      </c>
      <c r="H166" s="136">
        <v>149</v>
      </c>
      <c r="I166" s="132">
        <v>1788</v>
      </c>
      <c r="J166" s="135">
        <v>1</v>
      </c>
      <c r="K166" s="130">
        <v>164</v>
      </c>
      <c r="L166" s="131">
        <f t="shared" si="69"/>
        <v>164</v>
      </c>
      <c r="M166" s="132">
        <f t="shared" si="70"/>
        <v>1968</v>
      </c>
      <c r="N166" s="133"/>
    </row>
    <row r="167" spans="1:14" ht="15">
      <c r="A167" s="134" t="s">
        <v>176</v>
      </c>
      <c r="B167" s="135">
        <v>1</v>
      </c>
      <c r="C167" s="136">
        <v>135</v>
      </c>
      <c r="D167" s="136">
        <v>135</v>
      </c>
      <c r="E167" s="132">
        <v>1620</v>
      </c>
      <c r="F167" s="135">
        <v>1</v>
      </c>
      <c r="G167" s="136">
        <v>149</v>
      </c>
      <c r="H167" s="136">
        <v>149</v>
      </c>
      <c r="I167" s="132">
        <v>1788</v>
      </c>
      <c r="J167" s="135">
        <v>1</v>
      </c>
      <c r="K167" s="130">
        <v>164</v>
      </c>
      <c r="L167" s="131">
        <f t="shared" si="69"/>
        <v>164</v>
      </c>
      <c r="M167" s="132">
        <f t="shared" si="70"/>
        <v>1968</v>
      </c>
      <c r="N167" s="133"/>
    </row>
    <row r="168" spans="1:14" ht="15">
      <c r="A168" s="134" t="s">
        <v>232</v>
      </c>
      <c r="B168" s="135">
        <v>1</v>
      </c>
      <c r="C168" s="136">
        <v>135</v>
      </c>
      <c r="D168" s="136">
        <v>135</v>
      </c>
      <c r="E168" s="132">
        <v>1620</v>
      </c>
      <c r="F168" s="135">
        <v>1</v>
      </c>
      <c r="G168" s="136">
        <v>149</v>
      </c>
      <c r="H168" s="136">
        <v>149</v>
      </c>
      <c r="I168" s="132">
        <v>1788</v>
      </c>
      <c r="J168" s="135">
        <v>1</v>
      </c>
      <c r="K168" s="130">
        <v>164</v>
      </c>
      <c r="L168" s="131">
        <f t="shared" si="69"/>
        <v>164</v>
      </c>
      <c r="M168" s="132">
        <f t="shared" si="70"/>
        <v>1968</v>
      </c>
      <c r="N168" s="133"/>
    </row>
    <row r="169" spans="1:14" ht="15">
      <c r="A169" s="134" t="s">
        <v>233</v>
      </c>
      <c r="B169" s="135">
        <v>1</v>
      </c>
      <c r="C169" s="136">
        <v>135</v>
      </c>
      <c r="D169" s="136">
        <v>135</v>
      </c>
      <c r="E169" s="132">
        <v>1620</v>
      </c>
      <c r="F169" s="135">
        <v>1</v>
      </c>
      <c r="G169" s="136">
        <v>149</v>
      </c>
      <c r="H169" s="136">
        <v>149</v>
      </c>
      <c r="I169" s="132">
        <v>1788</v>
      </c>
      <c r="J169" s="135">
        <v>1</v>
      </c>
      <c r="K169" s="130">
        <v>164</v>
      </c>
      <c r="L169" s="131">
        <f t="shared" si="69"/>
        <v>164</v>
      </c>
      <c r="M169" s="132">
        <f t="shared" si="70"/>
        <v>1968</v>
      </c>
      <c r="N169" s="133"/>
    </row>
    <row r="170" spans="1:14" ht="15">
      <c r="A170" s="134" t="s">
        <v>234</v>
      </c>
      <c r="B170" s="135">
        <v>1</v>
      </c>
      <c r="C170" s="136">
        <v>135</v>
      </c>
      <c r="D170" s="136">
        <v>135</v>
      </c>
      <c r="E170" s="132">
        <v>1620</v>
      </c>
      <c r="F170" s="135">
        <v>1</v>
      </c>
      <c r="G170" s="136">
        <v>149</v>
      </c>
      <c r="H170" s="136">
        <v>149</v>
      </c>
      <c r="I170" s="132">
        <v>1788</v>
      </c>
      <c r="J170" s="135">
        <v>1</v>
      </c>
      <c r="K170" s="130">
        <v>164</v>
      </c>
      <c r="L170" s="131">
        <f t="shared" si="69"/>
        <v>164</v>
      </c>
      <c r="M170" s="132">
        <f t="shared" si="70"/>
        <v>1968</v>
      </c>
      <c r="N170" s="133"/>
    </row>
    <row r="171" spans="1:14" ht="15">
      <c r="A171" s="134" t="s">
        <v>235</v>
      </c>
      <c r="B171" s="135">
        <v>1</v>
      </c>
      <c r="C171" s="136">
        <v>135</v>
      </c>
      <c r="D171" s="136">
        <v>135</v>
      </c>
      <c r="E171" s="132">
        <v>1620</v>
      </c>
      <c r="F171" s="135">
        <v>1</v>
      </c>
      <c r="G171" s="136">
        <v>149</v>
      </c>
      <c r="H171" s="136">
        <v>149</v>
      </c>
      <c r="I171" s="132">
        <v>1788</v>
      </c>
      <c r="J171" s="135">
        <v>1</v>
      </c>
      <c r="K171" s="130">
        <v>164</v>
      </c>
      <c r="L171" s="131">
        <f t="shared" si="69"/>
        <v>164</v>
      </c>
      <c r="M171" s="132">
        <f>L171*12</f>
        <v>1968</v>
      </c>
      <c r="N171" s="133"/>
    </row>
    <row r="172" spans="1:14" ht="15">
      <c r="A172" s="134" t="s">
        <v>236</v>
      </c>
      <c r="B172" s="135">
        <v>1</v>
      </c>
      <c r="C172" s="136">
        <v>135</v>
      </c>
      <c r="D172" s="136">
        <v>135</v>
      </c>
      <c r="E172" s="132">
        <v>1620</v>
      </c>
      <c r="F172" s="135">
        <v>1</v>
      </c>
      <c r="G172" s="136">
        <v>149</v>
      </c>
      <c r="H172" s="136">
        <v>149</v>
      </c>
      <c r="I172" s="132">
        <v>1788</v>
      </c>
      <c r="J172" s="135">
        <v>1</v>
      </c>
      <c r="K172" s="130">
        <v>164</v>
      </c>
      <c r="L172" s="131">
        <f t="shared" si="69"/>
        <v>164</v>
      </c>
      <c r="M172" s="132">
        <f>L172*12</f>
        <v>1968</v>
      </c>
      <c r="N172" s="133"/>
    </row>
    <row r="173" spans="1:14" ht="15">
      <c r="A173" s="134" t="s">
        <v>237</v>
      </c>
      <c r="B173" s="135">
        <v>1</v>
      </c>
      <c r="C173" s="136">
        <v>135</v>
      </c>
      <c r="D173" s="136">
        <f t="shared" ref="D173:D188" si="71">C173*B173</f>
        <v>135</v>
      </c>
      <c r="E173" s="132">
        <f t="shared" ref="E173:E188" si="72">D173*12</f>
        <v>1620</v>
      </c>
      <c r="F173" s="135">
        <v>1</v>
      </c>
      <c r="G173" s="136">
        <v>149</v>
      </c>
      <c r="H173" s="136">
        <f t="shared" ref="H173:H188" si="73">G173*F173</f>
        <v>149</v>
      </c>
      <c r="I173" s="132">
        <f t="shared" ref="I173:I188" si="74">H173*12</f>
        <v>1788</v>
      </c>
      <c r="J173" s="135">
        <v>1</v>
      </c>
      <c r="K173" s="130">
        <v>164</v>
      </c>
      <c r="L173" s="131">
        <f t="shared" si="69"/>
        <v>164</v>
      </c>
      <c r="M173" s="132">
        <f t="shared" ref="M173:M179" si="75">L173*12</f>
        <v>1968</v>
      </c>
      <c r="N173" s="133"/>
    </row>
    <row r="174" spans="1:14" ht="15">
      <c r="A174" s="134" t="s">
        <v>238</v>
      </c>
      <c r="B174" s="135">
        <v>1</v>
      </c>
      <c r="C174" s="136">
        <v>135</v>
      </c>
      <c r="D174" s="136">
        <f t="shared" si="71"/>
        <v>135</v>
      </c>
      <c r="E174" s="132">
        <f t="shared" si="72"/>
        <v>1620</v>
      </c>
      <c r="F174" s="135">
        <v>1</v>
      </c>
      <c r="G174" s="136">
        <v>149</v>
      </c>
      <c r="H174" s="136">
        <f t="shared" si="73"/>
        <v>149</v>
      </c>
      <c r="I174" s="132">
        <f t="shared" si="74"/>
        <v>1788</v>
      </c>
      <c r="J174" s="135">
        <v>1</v>
      </c>
      <c r="K174" s="130">
        <v>164</v>
      </c>
      <c r="L174" s="131">
        <f t="shared" si="69"/>
        <v>164</v>
      </c>
      <c r="M174" s="132">
        <f t="shared" si="75"/>
        <v>1968</v>
      </c>
      <c r="N174" s="133"/>
    </row>
    <row r="175" spans="1:14" ht="15">
      <c r="A175" s="134" t="s">
        <v>246</v>
      </c>
      <c r="B175" s="135">
        <v>1</v>
      </c>
      <c r="C175" s="136">
        <v>135</v>
      </c>
      <c r="D175" s="136">
        <f t="shared" si="71"/>
        <v>135</v>
      </c>
      <c r="E175" s="132">
        <f t="shared" si="72"/>
        <v>1620</v>
      </c>
      <c r="F175" s="135">
        <v>1</v>
      </c>
      <c r="G175" s="136">
        <v>149</v>
      </c>
      <c r="H175" s="136">
        <f t="shared" si="73"/>
        <v>149</v>
      </c>
      <c r="I175" s="132">
        <f t="shared" si="74"/>
        <v>1788</v>
      </c>
      <c r="J175" s="135">
        <v>1</v>
      </c>
      <c r="K175" s="130">
        <v>164</v>
      </c>
      <c r="L175" s="131">
        <f t="shared" si="69"/>
        <v>164</v>
      </c>
      <c r="M175" s="132">
        <f t="shared" si="75"/>
        <v>1968</v>
      </c>
      <c r="N175" s="133"/>
    </row>
    <row r="176" spans="1:14" ht="15">
      <c r="A176" s="134" t="s">
        <v>245</v>
      </c>
      <c r="B176" s="135">
        <v>1</v>
      </c>
      <c r="C176" s="136">
        <v>135</v>
      </c>
      <c r="D176" s="136">
        <f t="shared" si="71"/>
        <v>135</v>
      </c>
      <c r="E176" s="132">
        <f t="shared" si="72"/>
        <v>1620</v>
      </c>
      <c r="F176" s="135">
        <v>1</v>
      </c>
      <c r="G176" s="136">
        <v>149</v>
      </c>
      <c r="H176" s="136">
        <f t="shared" si="73"/>
        <v>149</v>
      </c>
      <c r="I176" s="132">
        <f t="shared" si="74"/>
        <v>1788</v>
      </c>
      <c r="J176" s="135">
        <v>1</v>
      </c>
      <c r="K176" s="130">
        <v>164</v>
      </c>
      <c r="L176" s="131">
        <f t="shared" si="69"/>
        <v>164</v>
      </c>
      <c r="M176" s="132">
        <f t="shared" si="75"/>
        <v>1968</v>
      </c>
      <c r="N176" s="133"/>
    </row>
    <row r="177" spans="1:14" ht="15">
      <c r="A177" s="134" t="s">
        <v>239</v>
      </c>
      <c r="B177" s="135">
        <v>1</v>
      </c>
      <c r="C177" s="136">
        <v>135</v>
      </c>
      <c r="D177" s="136">
        <f t="shared" si="71"/>
        <v>135</v>
      </c>
      <c r="E177" s="132">
        <f t="shared" si="72"/>
        <v>1620</v>
      </c>
      <c r="F177" s="135">
        <v>1</v>
      </c>
      <c r="G177" s="136">
        <v>149</v>
      </c>
      <c r="H177" s="136">
        <f t="shared" si="73"/>
        <v>149</v>
      </c>
      <c r="I177" s="132">
        <f t="shared" si="74"/>
        <v>1788</v>
      </c>
      <c r="J177" s="135">
        <v>1</v>
      </c>
      <c r="K177" s="130">
        <v>164</v>
      </c>
      <c r="L177" s="131">
        <f t="shared" si="69"/>
        <v>164</v>
      </c>
      <c r="M177" s="132">
        <f t="shared" si="75"/>
        <v>1968</v>
      </c>
      <c r="N177" s="133"/>
    </row>
    <row r="178" spans="1:14" ht="15">
      <c r="A178" s="134" t="s">
        <v>240</v>
      </c>
      <c r="B178" s="135">
        <v>1</v>
      </c>
      <c r="C178" s="136">
        <v>135</v>
      </c>
      <c r="D178" s="136">
        <f t="shared" si="71"/>
        <v>135</v>
      </c>
      <c r="E178" s="132">
        <f t="shared" si="72"/>
        <v>1620</v>
      </c>
      <c r="F178" s="135">
        <v>1</v>
      </c>
      <c r="G178" s="136">
        <v>149</v>
      </c>
      <c r="H178" s="136">
        <f t="shared" si="73"/>
        <v>149</v>
      </c>
      <c r="I178" s="132">
        <f t="shared" si="74"/>
        <v>1788</v>
      </c>
      <c r="J178" s="135">
        <v>1</v>
      </c>
      <c r="K178" s="130">
        <v>164</v>
      </c>
      <c r="L178" s="131">
        <f t="shared" si="69"/>
        <v>164</v>
      </c>
      <c r="M178" s="132">
        <f t="shared" si="75"/>
        <v>1968</v>
      </c>
      <c r="N178" s="133"/>
    </row>
    <row r="179" spans="1:14" ht="15">
      <c r="A179" s="134" t="s">
        <v>248</v>
      </c>
      <c r="B179" s="135">
        <v>1</v>
      </c>
      <c r="C179" s="136">
        <v>135</v>
      </c>
      <c r="D179" s="136">
        <f t="shared" si="71"/>
        <v>135</v>
      </c>
      <c r="E179" s="132">
        <f t="shared" si="72"/>
        <v>1620</v>
      </c>
      <c r="F179" s="135">
        <v>1</v>
      </c>
      <c r="G179" s="136">
        <v>149</v>
      </c>
      <c r="H179" s="136">
        <f t="shared" si="73"/>
        <v>149</v>
      </c>
      <c r="I179" s="132">
        <f t="shared" si="74"/>
        <v>1788</v>
      </c>
      <c r="J179" s="135">
        <v>1</v>
      </c>
      <c r="K179" s="130">
        <v>164</v>
      </c>
      <c r="L179" s="131">
        <f t="shared" si="69"/>
        <v>164</v>
      </c>
      <c r="M179" s="132">
        <f t="shared" si="75"/>
        <v>1968</v>
      </c>
      <c r="N179" s="133"/>
    </row>
    <row r="180" spans="1:14" ht="15">
      <c r="A180" s="134" t="s">
        <v>247</v>
      </c>
      <c r="B180" s="135">
        <v>1</v>
      </c>
      <c r="C180" s="136">
        <v>135</v>
      </c>
      <c r="D180" s="136">
        <f t="shared" si="71"/>
        <v>135</v>
      </c>
      <c r="E180" s="132">
        <f t="shared" si="72"/>
        <v>1620</v>
      </c>
      <c r="F180" s="135">
        <v>1</v>
      </c>
      <c r="G180" s="136">
        <v>149</v>
      </c>
      <c r="H180" s="136">
        <f t="shared" si="73"/>
        <v>149</v>
      </c>
      <c r="I180" s="132">
        <f t="shared" si="74"/>
        <v>1788</v>
      </c>
      <c r="J180" s="135">
        <v>1</v>
      </c>
      <c r="K180" s="130">
        <v>164</v>
      </c>
      <c r="L180" s="131">
        <f t="shared" si="69"/>
        <v>164</v>
      </c>
      <c r="M180" s="132">
        <f>L180*12</f>
        <v>1968</v>
      </c>
      <c r="N180" s="133"/>
    </row>
    <row r="181" spans="1:14" ht="15">
      <c r="A181" s="134" t="s">
        <v>249</v>
      </c>
      <c r="B181" s="135">
        <v>1</v>
      </c>
      <c r="C181" s="136">
        <v>135</v>
      </c>
      <c r="D181" s="136">
        <f t="shared" si="71"/>
        <v>135</v>
      </c>
      <c r="E181" s="132">
        <f t="shared" si="72"/>
        <v>1620</v>
      </c>
      <c r="F181" s="135">
        <v>1</v>
      </c>
      <c r="G181" s="136">
        <v>149</v>
      </c>
      <c r="H181" s="136">
        <f t="shared" si="73"/>
        <v>149</v>
      </c>
      <c r="I181" s="132">
        <f t="shared" si="74"/>
        <v>1788</v>
      </c>
      <c r="J181" s="135">
        <v>1</v>
      </c>
      <c r="K181" s="130">
        <v>164</v>
      </c>
      <c r="L181" s="131">
        <f t="shared" si="69"/>
        <v>164</v>
      </c>
      <c r="M181" s="132">
        <f>L181*12</f>
        <v>1968</v>
      </c>
      <c r="N181" s="133"/>
    </row>
    <row r="182" spans="1:14" ht="15">
      <c r="A182" s="134" t="s">
        <v>250</v>
      </c>
      <c r="B182" s="135">
        <v>1</v>
      </c>
      <c r="C182" s="136">
        <v>135</v>
      </c>
      <c r="D182" s="136">
        <f t="shared" si="71"/>
        <v>135</v>
      </c>
      <c r="E182" s="132">
        <f t="shared" si="72"/>
        <v>1620</v>
      </c>
      <c r="F182" s="135">
        <v>1</v>
      </c>
      <c r="G182" s="136">
        <v>149</v>
      </c>
      <c r="H182" s="136">
        <f t="shared" si="73"/>
        <v>149</v>
      </c>
      <c r="I182" s="132">
        <f t="shared" si="74"/>
        <v>1788</v>
      </c>
      <c r="J182" s="135">
        <v>1</v>
      </c>
      <c r="K182" s="130">
        <v>164</v>
      </c>
      <c r="L182" s="131">
        <f t="shared" si="69"/>
        <v>164</v>
      </c>
      <c r="M182" s="132">
        <f t="shared" ref="M182:M188" si="76">L182*12</f>
        <v>1968</v>
      </c>
      <c r="N182" s="133"/>
    </row>
    <row r="183" spans="1:14" ht="15">
      <c r="A183" s="134" t="s">
        <v>251</v>
      </c>
      <c r="B183" s="135">
        <v>1</v>
      </c>
      <c r="C183" s="136">
        <v>135</v>
      </c>
      <c r="D183" s="136">
        <f t="shared" si="71"/>
        <v>135</v>
      </c>
      <c r="E183" s="132">
        <f t="shared" si="72"/>
        <v>1620</v>
      </c>
      <c r="F183" s="135">
        <v>1</v>
      </c>
      <c r="G183" s="136">
        <v>149</v>
      </c>
      <c r="H183" s="136">
        <f t="shared" si="73"/>
        <v>149</v>
      </c>
      <c r="I183" s="132">
        <f t="shared" si="74"/>
        <v>1788</v>
      </c>
      <c r="J183" s="135">
        <v>1</v>
      </c>
      <c r="K183" s="130">
        <v>164</v>
      </c>
      <c r="L183" s="131">
        <f t="shared" si="69"/>
        <v>164</v>
      </c>
      <c r="M183" s="132">
        <f t="shared" si="76"/>
        <v>1968</v>
      </c>
      <c r="N183" s="133"/>
    </row>
    <row r="184" spans="1:14" ht="15">
      <c r="A184" s="134" t="s">
        <v>177</v>
      </c>
      <c r="B184" s="135">
        <v>1</v>
      </c>
      <c r="C184" s="136">
        <v>135</v>
      </c>
      <c r="D184" s="136">
        <f t="shared" si="71"/>
        <v>135</v>
      </c>
      <c r="E184" s="132">
        <f t="shared" si="72"/>
        <v>1620</v>
      </c>
      <c r="F184" s="135">
        <v>1</v>
      </c>
      <c r="G184" s="136">
        <v>149</v>
      </c>
      <c r="H184" s="136">
        <f t="shared" si="73"/>
        <v>149</v>
      </c>
      <c r="I184" s="132">
        <f t="shared" si="74"/>
        <v>1788</v>
      </c>
      <c r="J184" s="135">
        <v>1</v>
      </c>
      <c r="K184" s="130">
        <v>164</v>
      </c>
      <c r="L184" s="131">
        <f t="shared" si="69"/>
        <v>164</v>
      </c>
      <c r="M184" s="132">
        <f t="shared" si="76"/>
        <v>1968</v>
      </c>
      <c r="N184" s="133"/>
    </row>
    <row r="185" spans="1:14" ht="15">
      <c r="A185" s="134" t="s">
        <v>252</v>
      </c>
      <c r="B185" s="135">
        <v>1</v>
      </c>
      <c r="C185" s="136">
        <v>135</v>
      </c>
      <c r="D185" s="136">
        <f t="shared" si="71"/>
        <v>135</v>
      </c>
      <c r="E185" s="132">
        <f t="shared" si="72"/>
        <v>1620</v>
      </c>
      <c r="F185" s="135">
        <v>1</v>
      </c>
      <c r="G185" s="136">
        <v>149</v>
      </c>
      <c r="H185" s="136">
        <f t="shared" si="73"/>
        <v>149</v>
      </c>
      <c r="I185" s="132">
        <f t="shared" si="74"/>
        <v>1788</v>
      </c>
      <c r="J185" s="135">
        <v>1</v>
      </c>
      <c r="K185" s="130">
        <v>164</v>
      </c>
      <c r="L185" s="131">
        <f t="shared" si="69"/>
        <v>164</v>
      </c>
      <c r="M185" s="132">
        <f t="shared" si="76"/>
        <v>1968</v>
      </c>
      <c r="N185" s="133"/>
    </row>
    <row r="186" spans="1:14" ht="15">
      <c r="A186" s="134" t="s">
        <v>241</v>
      </c>
      <c r="B186" s="135">
        <v>1</v>
      </c>
      <c r="C186" s="136">
        <v>135</v>
      </c>
      <c r="D186" s="136">
        <f t="shared" si="71"/>
        <v>135</v>
      </c>
      <c r="E186" s="132">
        <f t="shared" si="72"/>
        <v>1620</v>
      </c>
      <c r="F186" s="135">
        <v>1</v>
      </c>
      <c r="G186" s="136">
        <v>149</v>
      </c>
      <c r="H186" s="136">
        <f t="shared" si="73"/>
        <v>149</v>
      </c>
      <c r="I186" s="132">
        <f t="shared" si="74"/>
        <v>1788</v>
      </c>
      <c r="J186" s="135">
        <v>1</v>
      </c>
      <c r="K186" s="130">
        <v>164</v>
      </c>
      <c r="L186" s="131">
        <f t="shared" si="69"/>
        <v>164</v>
      </c>
      <c r="M186" s="132">
        <f t="shared" si="76"/>
        <v>1968</v>
      </c>
      <c r="N186" s="133"/>
    </row>
    <row r="187" spans="1:14" ht="15">
      <c r="A187" s="134" t="s">
        <v>242</v>
      </c>
      <c r="B187" s="135">
        <v>1</v>
      </c>
      <c r="C187" s="136">
        <v>135</v>
      </c>
      <c r="D187" s="136">
        <f t="shared" si="71"/>
        <v>135</v>
      </c>
      <c r="E187" s="132">
        <f t="shared" si="72"/>
        <v>1620</v>
      </c>
      <c r="F187" s="135">
        <v>1</v>
      </c>
      <c r="G187" s="136">
        <v>149</v>
      </c>
      <c r="H187" s="136">
        <f t="shared" si="73"/>
        <v>149</v>
      </c>
      <c r="I187" s="132">
        <f t="shared" si="74"/>
        <v>1788</v>
      </c>
      <c r="J187" s="135">
        <v>1</v>
      </c>
      <c r="K187" s="130">
        <v>164</v>
      </c>
      <c r="L187" s="131">
        <f t="shared" si="69"/>
        <v>164</v>
      </c>
      <c r="M187" s="132">
        <f t="shared" si="76"/>
        <v>1968</v>
      </c>
      <c r="N187" s="133"/>
    </row>
    <row r="188" spans="1:14" ht="15">
      <c r="A188" s="134" t="s">
        <v>243</v>
      </c>
      <c r="B188" s="135">
        <v>1</v>
      </c>
      <c r="C188" s="136">
        <v>135</v>
      </c>
      <c r="D188" s="136">
        <f t="shared" si="71"/>
        <v>135</v>
      </c>
      <c r="E188" s="132">
        <f t="shared" si="72"/>
        <v>1620</v>
      </c>
      <c r="F188" s="135">
        <v>1</v>
      </c>
      <c r="G188" s="136">
        <v>149</v>
      </c>
      <c r="H188" s="136">
        <f t="shared" si="73"/>
        <v>149</v>
      </c>
      <c r="I188" s="132">
        <f t="shared" si="74"/>
        <v>1788</v>
      </c>
      <c r="J188" s="135">
        <v>1</v>
      </c>
      <c r="K188" s="130">
        <v>164</v>
      </c>
      <c r="L188" s="131">
        <f t="shared" si="69"/>
        <v>164</v>
      </c>
      <c r="M188" s="132">
        <f t="shared" si="76"/>
        <v>1968</v>
      </c>
      <c r="N188" s="133"/>
    </row>
    <row r="189" spans="1:14" ht="15">
      <c r="A189" s="134" t="s">
        <v>244</v>
      </c>
      <c r="B189" s="135">
        <v>1</v>
      </c>
      <c r="C189" s="136">
        <v>135</v>
      </c>
      <c r="D189" s="136">
        <f t="shared" ref="D189" si="77">C189*B189</f>
        <v>135</v>
      </c>
      <c r="E189" s="132">
        <f t="shared" ref="E189" si="78">D189*12</f>
        <v>1620</v>
      </c>
      <c r="F189" s="135">
        <v>1</v>
      </c>
      <c r="G189" s="136">
        <v>149</v>
      </c>
      <c r="H189" s="136">
        <f t="shared" ref="H189" si="79">G189*F189</f>
        <v>149</v>
      </c>
      <c r="I189" s="132">
        <f t="shared" ref="I189" si="80">H189*12</f>
        <v>1788</v>
      </c>
      <c r="J189" s="135">
        <v>1</v>
      </c>
      <c r="K189" s="130">
        <v>164</v>
      </c>
      <c r="L189" s="131">
        <f t="shared" ref="L189" si="81">K189*J189</f>
        <v>164</v>
      </c>
      <c r="M189" s="132">
        <f t="shared" ref="M189" si="82">L189*12</f>
        <v>1968</v>
      </c>
      <c r="N189" s="133"/>
    </row>
    <row r="190" spans="1:14" ht="15">
      <c r="A190" s="134"/>
      <c r="B190" s="135"/>
      <c r="C190" s="136"/>
      <c r="D190" s="136"/>
      <c r="E190" s="132"/>
      <c r="F190" s="135"/>
      <c r="G190" s="136"/>
      <c r="H190" s="136"/>
      <c r="I190" s="132"/>
      <c r="J190" s="136"/>
      <c r="K190" s="136"/>
      <c r="L190" s="132"/>
      <c r="M190" s="132"/>
      <c r="N190" s="147"/>
    </row>
    <row r="191" spans="1:14" ht="15">
      <c r="A191" s="134" t="s">
        <v>0</v>
      </c>
      <c r="B191" s="135">
        <f>SUM(B162:B190)</f>
        <v>28</v>
      </c>
      <c r="C191" s="136"/>
      <c r="D191" s="136">
        <f>SUM(D162:D190)</f>
        <v>3780</v>
      </c>
      <c r="E191" s="132">
        <f>SUM(E162:E190)</f>
        <v>45360</v>
      </c>
      <c r="F191" s="135">
        <f>SUM(F162:F190)</f>
        <v>28</v>
      </c>
      <c r="G191" s="136"/>
      <c r="H191" s="136">
        <v>4172</v>
      </c>
      <c r="I191" s="132">
        <f t="shared" ref="I191" si="83">H191*12</f>
        <v>50064</v>
      </c>
      <c r="J191" s="130">
        <f>SUM(J162:J190)</f>
        <v>28</v>
      </c>
      <c r="K191" s="130">
        <v>0</v>
      </c>
      <c r="L191" s="131">
        <f>SUM(L162:L190)</f>
        <v>4592</v>
      </c>
      <c r="M191" s="132">
        <f>SUM(M162:M190)</f>
        <v>55104</v>
      </c>
      <c r="N191" s="147"/>
    </row>
    <row r="192" spans="1:14" ht="15">
      <c r="A192" s="134"/>
      <c r="B192" s="135"/>
      <c r="C192" s="136"/>
      <c r="D192" s="136"/>
      <c r="E192" s="132"/>
      <c r="F192" s="135"/>
      <c r="G192" s="136"/>
      <c r="H192" s="136"/>
      <c r="I192" s="132"/>
      <c r="J192" s="136"/>
      <c r="K192" s="136"/>
      <c r="L192" s="132"/>
      <c r="M192" s="132"/>
      <c r="N192" s="147"/>
    </row>
    <row r="193" spans="1:14" ht="15">
      <c r="A193" s="134" t="s">
        <v>178</v>
      </c>
      <c r="B193" s="135">
        <v>121</v>
      </c>
      <c r="C193" s="136"/>
      <c r="D193" s="135">
        <v>45369</v>
      </c>
      <c r="E193" s="136">
        <v>540362</v>
      </c>
      <c r="F193" s="135">
        <v>122</v>
      </c>
      <c r="G193" s="136"/>
      <c r="H193" s="135">
        <v>53977</v>
      </c>
      <c r="I193" s="132">
        <v>637592</v>
      </c>
      <c r="J193" s="130">
        <v>122</v>
      </c>
      <c r="K193" s="130"/>
      <c r="L193" s="131">
        <v>60023</v>
      </c>
      <c r="M193" s="132">
        <v>720276</v>
      </c>
      <c r="N193" s="147"/>
    </row>
    <row r="194" spans="1:14" ht="15">
      <c r="A194" s="57"/>
      <c r="B194" s="125"/>
      <c r="C194" s="125"/>
      <c r="D194" s="125"/>
      <c r="E194" s="125"/>
      <c r="F194" s="125"/>
    </row>
    <row r="195" spans="1:14" ht="15">
      <c r="A195" s="69"/>
    </row>
    <row r="196" spans="1:14" ht="15">
      <c r="A196" s="69"/>
    </row>
    <row r="197" spans="1:14" ht="15">
      <c r="A197" s="69" t="s">
        <v>179</v>
      </c>
    </row>
    <row r="198" spans="1:14" ht="15">
      <c r="A198" s="69"/>
    </row>
    <row r="202" spans="1:14" ht="15">
      <c r="A202" s="69" t="s">
        <v>253</v>
      </c>
    </row>
    <row r="204" spans="1:14">
      <c r="G204" t="s">
        <v>266</v>
      </c>
    </row>
    <row r="618" spans="11:13">
      <c r="K618">
        <f>SUM(K4:K617)</f>
        <v>60023</v>
      </c>
      <c r="L618">
        <f>SUM(K618)</f>
        <v>60023</v>
      </c>
      <c r="M618">
        <f>SUM(K618:L618)</f>
        <v>120046</v>
      </c>
    </row>
  </sheetData>
  <mergeCells count="14">
    <mergeCell ref="B194:F194"/>
    <mergeCell ref="G1:I1"/>
    <mergeCell ref="C2:C3"/>
    <mergeCell ref="D2:E2"/>
    <mergeCell ref="G2:G3"/>
    <mergeCell ref="H2:I2"/>
    <mergeCell ref="F1:F3"/>
    <mergeCell ref="J1:J3"/>
    <mergeCell ref="K1:M1"/>
    <mergeCell ref="K2:K3"/>
    <mergeCell ref="L2:M2"/>
    <mergeCell ref="A1:A3"/>
    <mergeCell ref="B1:B3"/>
    <mergeCell ref="C1:E1"/>
  </mergeCells>
  <pageMargins left="0.7" right="0.7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workbookViewId="0">
      <selection activeCell="K47" sqref="K47"/>
    </sheetView>
  </sheetViews>
  <sheetFormatPr defaultRowHeight="14.25"/>
  <cols>
    <col min="1" max="1" width="4.75" customWidth="1"/>
    <col min="2" max="2" width="45.375" customWidth="1"/>
    <col min="3" max="3" width="11" customWidth="1"/>
  </cols>
  <sheetData>
    <row r="1" spans="1:6" ht="15">
      <c r="A1" s="126" t="s">
        <v>180</v>
      </c>
      <c r="B1" s="126"/>
      <c r="C1" s="126"/>
      <c r="D1" s="126"/>
      <c r="E1" s="126"/>
      <c r="F1" s="126"/>
    </row>
    <row r="2" spans="1:6" ht="15">
      <c r="A2" s="67"/>
      <c r="B2" s="67"/>
      <c r="C2" s="127" t="s">
        <v>217</v>
      </c>
      <c r="D2" s="128"/>
      <c r="E2" s="127" t="s">
        <v>272</v>
      </c>
      <c r="F2" s="128"/>
    </row>
    <row r="3" spans="1:6" ht="45">
      <c r="A3" s="58" t="s">
        <v>181</v>
      </c>
      <c r="B3" s="58" t="s">
        <v>182</v>
      </c>
      <c r="C3" s="59" t="s">
        <v>183</v>
      </c>
      <c r="D3" s="59" t="s">
        <v>184</v>
      </c>
      <c r="E3" s="59" t="s">
        <v>183</v>
      </c>
      <c r="F3" s="59" t="s">
        <v>184</v>
      </c>
    </row>
    <row r="4" spans="1:6" ht="18">
      <c r="A4" s="58"/>
      <c r="B4" s="74" t="s">
        <v>261</v>
      </c>
      <c r="C4" s="60"/>
      <c r="D4" s="62"/>
      <c r="E4" s="60"/>
      <c r="F4" s="62"/>
    </row>
    <row r="5" spans="1:6" ht="15">
      <c r="A5" s="62">
        <v>1</v>
      </c>
      <c r="B5" s="62" t="s">
        <v>185</v>
      </c>
      <c r="C5" s="76"/>
      <c r="D5" s="56"/>
      <c r="E5" s="80"/>
      <c r="F5" s="56"/>
    </row>
    <row r="6" spans="1:6" ht="15">
      <c r="A6" s="62">
        <v>2</v>
      </c>
      <c r="B6" s="62" t="s">
        <v>186</v>
      </c>
      <c r="C6" s="76"/>
      <c r="D6" s="56"/>
      <c r="E6" s="80"/>
      <c r="F6" s="56"/>
    </row>
    <row r="7" spans="1:6">
      <c r="A7" s="62">
        <v>3</v>
      </c>
      <c r="B7" s="62" t="s">
        <v>187</v>
      </c>
      <c r="C7" s="63" t="s">
        <v>282</v>
      </c>
      <c r="D7" s="61">
        <v>1000</v>
      </c>
      <c r="E7" s="63"/>
      <c r="F7" s="61"/>
    </row>
    <row r="8" spans="1:6" ht="15">
      <c r="A8" s="62">
        <v>4</v>
      </c>
      <c r="B8" s="62" t="s">
        <v>188</v>
      </c>
      <c r="C8" s="76"/>
      <c r="D8" s="56">
        <v>0</v>
      </c>
      <c r="E8" s="81" t="s">
        <v>281</v>
      </c>
      <c r="F8" s="56">
        <v>1000</v>
      </c>
    </row>
    <row r="9" spans="1:6" ht="15">
      <c r="A9" s="62">
        <v>5</v>
      </c>
      <c r="B9" s="62" t="s">
        <v>189</v>
      </c>
      <c r="C9" s="76"/>
      <c r="D9" s="56"/>
      <c r="E9" s="80"/>
      <c r="F9" s="56"/>
    </row>
    <row r="10" spans="1:6" ht="15">
      <c r="A10" s="62">
        <v>6</v>
      </c>
      <c r="B10" s="62" t="s">
        <v>190</v>
      </c>
      <c r="C10" s="76" t="s">
        <v>283</v>
      </c>
      <c r="D10" s="56">
        <v>600</v>
      </c>
      <c r="E10" s="80"/>
      <c r="F10" s="56"/>
    </row>
    <row r="11" spans="1:6" ht="15">
      <c r="A11" s="62">
        <v>7</v>
      </c>
      <c r="B11" s="62" t="s">
        <v>220</v>
      </c>
      <c r="C11" s="76" t="s">
        <v>283</v>
      </c>
      <c r="D11" s="56">
        <v>180</v>
      </c>
      <c r="E11" s="80"/>
      <c r="F11" s="56"/>
    </row>
    <row r="12" spans="1:6" ht="15">
      <c r="A12" s="62">
        <v>8</v>
      </c>
      <c r="B12" s="62" t="s">
        <v>191</v>
      </c>
      <c r="C12" s="76"/>
      <c r="D12" s="56">
        <v>0</v>
      </c>
      <c r="E12" s="80"/>
      <c r="F12" s="56"/>
    </row>
    <row r="13" spans="1:6">
      <c r="A13" s="62">
        <v>9</v>
      </c>
      <c r="B13" s="62" t="s">
        <v>192</v>
      </c>
    </row>
    <row r="14" spans="1:6" ht="15">
      <c r="A14" s="62">
        <v>10</v>
      </c>
      <c r="B14" s="62" t="s">
        <v>193</v>
      </c>
      <c r="C14" s="76"/>
      <c r="D14" s="56"/>
      <c r="E14" s="80"/>
      <c r="F14" s="56"/>
    </row>
    <row r="15" spans="1:6" ht="15">
      <c r="A15" s="62">
        <v>11</v>
      </c>
      <c r="B15" s="62" t="s">
        <v>194</v>
      </c>
      <c r="C15" s="76"/>
      <c r="D15" s="56"/>
      <c r="E15" s="80"/>
      <c r="F15" s="56"/>
    </row>
    <row r="16" spans="1:6">
      <c r="A16" s="62">
        <v>12</v>
      </c>
      <c r="B16" s="62" t="s">
        <v>195</v>
      </c>
      <c r="C16" s="63" t="s">
        <v>284</v>
      </c>
      <c r="D16" s="61">
        <v>2231</v>
      </c>
      <c r="E16" s="63"/>
      <c r="F16" s="61"/>
    </row>
    <row r="17" spans="1:6" ht="15">
      <c r="A17" s="62">
        <v>13</v>
      </c>
      <c r="B17" s="62" t="s">
        <v>196</v>
      </c>
      <c r="C17" s="63" t="s">
        <v>284</v>
      </c>
      <c r="D17" s="56">
        <v>2000</v>
      </c>
      <c r="E17" s="63"/>
      <c r="F17" s="56"/>
    </row>
    <row r="18" spans="1:6" ht="15">
      <c r="A18" s="62">
        <v>14</v>
      </c>
      <c r="B18" s="62" t="s">
        <v>197</v>
      </c>
      <c r="C18" s="76" t="s">
        <v>285</v>
      </c>
      <c r="D18" s="56">
        <v>1000</v>
      </c>
      <c r="E18" s="80"/>
      <c r="F18" s="56"/>
    </row>
    <row r="19" spans="1:6" ht="15">
      <c r="A19" s="62">
        <v>15</v>
      </c>
      <c r="B19" s="62" t="s">
        <v>219</v>
      </c>
      <c r="C19" s="65" t="s">
        <v>285</v>
      </c>
      <c r="D19" s="56">
        <v>1000</v>
      </c>
      <c r="E19" s="65"/>
      <c r="F19" s="56"/>
    </row>
    <row r="20" spans="1:6" ht="15">
      <c r="A20" s="62">
        <v>16</v>
      </c>
      <c r="B20" s="64" t="s">
        <v>197</v>
      </c>
      <c r="C20" s="76"/>
      <c r="D20" s="56"/>
      <c r="E20" s="80"/>
      <c r="F20" s="56"/>
    </row>
    <row r="21" spans="1:6" ht="15">
      <c r="A21" s="62">
        <v>17</v>
      </c>
      <c r="B21" s="62" t="s">
        <v>292</v>
      </c>
      <c r="C21" s="76"/>
      <c r="D21" s="56"/>
      <c r="E21" s="81" t="s">
        <v>286</v>
      </c>
      <c r="F21" s="56">
        <v>3000</v>
      </c>
    </row>
    <row r="22" spans="1:6" ht="15.75" customHeight="1">
      <c r="A22" s="64"/>
      <c r="B22" s="62"/>
      <c r="C22" s="76"/>
      <c r="D22" s="56"/>
      <c r="E22" s="80"/>
      <c r="F22" s="56"/>
    </row>
    <row r="23" spans="1:6" ht="2.25" customHeight="1">
      <c r="A23" s="62"/>
      <c r="B23" s="62"/>
      <c r="C23" s="76"/>
      <c r="D23" s="56"/>
      <c r="E23" s="80"/>
      <c r="F23" s="56"/>
    </row>
    <row r="24" spans="1:6" ht="1.5" hidden="1" customHeight="1">
      <c r="A24" s="62"/>
      <c r="B24" s="62"/>
      <c r="C24" s="76"/>
      <c r="D24" s="56"/>
      <c r="E24" s="80"/>
      <c r="F24" s="56"/>
    </row>
    <row r="25" spans="1:6" ht="33" customHeight="1">
      <c r="A25" s="62"/>
      <c r="B25" s="73" t="s">
        <v>260</v>
      </c>
      <c r="C25" s="76"/>
      <c r="D25" s="56"/>
      <c r="E25" s="80"/>
      <c r="F25" s="56"/>
    </row>
    <row r="26" spans="1:6" ht="33.75" customHeight="1">
      <c r="A26" s="62">
        <v>18</v>
      </c>
      <c r="B26" s="66" t="s">
        <v>198</v>
      </c>
      <c r="C26" s="76"/>
      <c r="D26" s="56"/>
      <c r="E26" s="80"/>
      <c r="F26" s="56"/>
    </row>
    <row r="27" spans="1:6" ht="46.5" customHeight="1">
      <c r="A27" s="62">
        <v>19</v>
      </c>
      <c r="B27" s="66" t="s">
        <v>199</v>
      </c>
      <c r="C27" s="78" t="s">
        <v>281</v>
      </c>
      <c r="D27" s="56">
        <v>100</v>
      </c>
      <c r="E27" s="80"/>
      <c r="F27" s="56"/>
    </row>
    <row r="28" spans="1:6" ht="2.25" customHeight="1">
      <c r="A28" s="62">
        <v>19</v>
      </c>
      <c r="B28" s="62" t="s">
        <v>200</v>
      </c>
      <c r="C28" s="78" t="s">
        <v>286</v>
      </c>
      <c r="D28" s="56">
        <v>200</v>
      </c>
      <c r="E28" s="80"/>
      <c r="F28" s="56"/>
    </row>
    <row r="29" spans="1:6" ht="45.75" customHeight="1">
      <c r="A29" s="62">
        <v>20</v>
      </c>
      <c r="B29" s="62" t="s">
        <v>201</v>
      </c>
      <c r="C29" s="78" t="s">
        <v>287</v>
      </c>
      <c r="D29" s="56">
        <v>170</v>
      </c>
      <c r="E29" s="80"/>
      <c r="F29" s="56"/>
    </row>
    <row r="30" spans="1:6" ht="59.25" customHeight="1">
      <c r="A30" s="62">
        <v>21</v>
      </c>
      <c r="B30" s="66" t="s">
        <v>202</v>
      </c>
      <c r="C30" s="78" t="s">
        <v>288</v>
      </c>
      <c r="D30" s="56">
        <v>150</v>
      </c>
      <c r="E30" s="80"/>
      <c r="F30" s="56"/>
    </row>
    <row r="31" spans="1:6" ht="30" customHeight="1">
      <c r="A31" s="62"/>
      <c r="B31" s="66"/>
      <c r="C31" s="76"/>
      <c r="D31" s="56"/>
      <c r="E31" s="80"/>
      <c r="F31" s="56"/>
    </row>
    <row r="32" spans="1:6" ht="18">
      <c r="A32" s="62"/>
      <c r="B32" s="73" t="s">
        <v>257</v>
      </c>
      <c r="C32" s="76"/>
      <c r="D32" s="56"/>
      <c r="E32" s="80"/>
      <c r="F32" s="56"/>
    </row>
    <row r="33" spans="1:6" ht="15">
      <c r="A33" s="56">
        <v>22</v>
      </c>
      <c r="B33" s="62" t="s">
        <v>291</v>
      </c>
      <c r="C33" s="77" t="s">
        <v>289</v>
      </c>
      <c r="D33" s="56">
        <v>100</v>
      </c>
      <c r="E33" s="80"/>
      <c r="F33" s="56"/>
    </row>
    <row r="34" spans="1:6" ht="31.5" customHeight="1">
      <c r="A34" s="62">
        <v>23</v>
      </c>
      <c r="B34" s="62" t="s">
        <v>203</v>
      </c>
      <c r="C34" s="76"/>
      <c r="D34" s="56"/>
      <c r="E34" s="80"/>
      <c r="F34" s="56"/>
    </row>
    <row r="35" spans="1:6" ht="15">
      <c r="A35" s="62">
        <v>24</v>
      </c>
      <c r="B35" s="62" t="s">
        <v>204</v>
      </c>
      <c r="C35" s="78" t="s">
        <v>281</v>
      </c>
      <c r="D35" s="56">
        <v>100</v>
      </c>
      <c r="E35" s="80"/>
      <c r="F35" s="56"/>
    </row>
    <row r="36" spans="1:6" ht="15">
      <c r="A36" s="56">
        <v>25</v>
      </c>
      <c r="B36" s="62" t="s">
        <v>205</v>
      </c>
      <c r="C36" s="79" t="s">
        <v>284</v>
      </c>
      <c r="D36" s="56">
        <v>100</v>
      </c>
      <c r="E36" s="80"/>
      <c r="F36" s="56"/>
    </row>
    <row r="37" spans="1:6" ht="15">
      <c r="A37" s="62">
        <v>26</v>
      </c>
      <c r="B37" s="62" t="s">
        <v>206</v>
      </c>
      <c r="C37" s="78"/>
      <c r="D37" s="56"/>
      <c r="E37" s="80"/>
      <c r="F37" s="56"/>
    </row>
    <row r="38" spans="1:6" ht="15">
      <c r="A38" s="62">
        <v>27</v>
      </c>
      <c r="B38" s="62" t="s">
        <v>207</v>
      </c>
      <c r="C38" s="78" t="s">
        <v>290</v>
      </c>
      <c r="D38" s="56">
        <v>100</v>
      </c>
      <c r="E38" s="80"/>
      <c r="F38" s="56"/>
    </row>
    <row r="39" spans="1:6" ht="15">
      <c r="A39" s="62"/>
      <c r="B39" s="62"/>
      <c r="C39" s="76"/>
      <c r="D39" s="56"/>
      <c r="E39" s="80"/>
      <c r="F39" s="56"/>
    </row>
    <row r="40" spans="1:6" ht="18">
      <c r="A40" s="62"/>
      <c r="B40" s="73" t="s">
        <v>258</v>
      </c>
      <c r="C40" s="76"/>
      <c r="D40" s="56"/>
      <c r="E40" s="80"/>
      <c r="F40" s="56"/>
    </row>
    <row r="41" spans="1:6" ht="15">
      <c r="A41" s="62">
        <v>28</v>
      </c>
      <c r="B41" s="62" t="s">
        <v>208</v>
      </c>
      <c r="C41" s="78" t="s">
        <v>284</v>
      </c>
      <c r="D41" s="56"/>
      <c r="E41" s="80"/>
      <c r="F41" s="56"/>
    </row>
    <row r="42" spans="1:6" ht="15">
      <c r="A42" s="56"/>
      <c r="B42" s="75"/>
      <c r="C42" s="76"/>
      <c r="D42" s="56"/>
      <c r="E42" s="80"/>
      <c r="F42" s="56"/>
    </row>
    <row r="43" spans="1:6" ht="18">
      <c r="A43" s="62"/>
      <c r="B43" s="74" t="s">
        <v>259</v>
      </c>
      <c r="C43" s="76"/>
      <c r="D43" s="56"/>
      <c r="E43" s="80"/>
      <c r="F43" s="56"/>
    </row>
    <row r="44" spans="1:6" ht="15">
      <c r="A44" s="62">
        <v>29</v>
      </c>
      <c r="B44" s="62" t="s">
        <v>209</v>
      </c>
      <c r="C44" s="76"/>
      <c r="D44" s="56"/>
      <c r="E44" s="80"/>
      <c r="F44" s="56"/>
    </row>
    <row r="45" spans="1:6" ht="15">
      <c r="A45" s="62">
        <v>30</v>
      </c>
      <c r="B45" s="62" t="s">
        <v>210</v>
      </c>
      <c r="C45" s="76"/>
      <c r="D45" s="56"/>
      <c r="E45" s="80"/>
      <c r="F45" s="56"/>
    </row>
    <row r="46" spans="1:6" ht="15">
      <c r="A46" s="56">
        <v>31</v>
      </c>
      <c r="B46" s="62" t="s">
        <v>211</v>
      </c>
      <c r="C46" s="63" t="s">
        <v>285</v>
      </c>
      <c r="D46" s="61"/>
      <c r="E46" s="63"/>
      <c r="F46" s="61"/>
    </row>
    <row r="47" spans="1:6" ht="15">
      <c r="A47" s="62">
        <v>32</v>
      </c>
      <c r="B47" s="62" t="s">
        <v>212</v>
      </c>
      <c r="C47" s="76"/>
      <c r="D47" s="56"/>
      <c r="E47" s="80"/>
      <c r="F47" s="56"/>
    </row>
    <row r="48" spans="1:6" ht="15">
      <c r="A48" s="62"/>
      <c r="B48" s="62"/>
      <c r="C48" s="76"/>
      <c r="D48" s="56"/>
      <c r="E48" s="80"/>
      <c r="F48" s="56"/>
    </row>
    <row r="49" spans="1:6" ht="15">
      <c r="A49" s="62"/>
      <c r="B49" s="62"/>
      <c r="C49" s="76"/>
      <c r="D49" s="56"/>
      <c r="E49" s="80"/>
      <c r="F49" s="56"/>
    </row>
    <row r="50" spans="1:6">
      <c r="A50" s="62"/>
      <c r="B50" s="62"/>
      <c r="C50" s="63"/>
      <c r="D50" s="61"/>
      <c r="E50" s="63"/>
      <c r="F50" s="61"/>
    </row>
    <row r="51" spans="1:6" ht="15">
      <c r="A51" s="62"/>
      <c r="B51" s="62" t="s">
        <v>0</v>
      </c>
      <c r="C51" s="63"/>
      <c r="D51" s="61">
        <v>9031</v>
      </c>
      <c r="E51" s="68"/>
      <c r="F51" s="56">
        <v>4000</v>
      </c>
    </row>
    <row r="52" spans="1:6" ht="15">
      <c r="A52" s="62"/>
      <c r="B52" s="62"/>
      <c r="C52" s="67"/>
      <c r="D52" s="56"/>
      <c r="E52" s="67"/>
      <c r="F52" s="56"/>
    </row>
    <row r="53" spans="1:6" ht="15">
      <c r="A53" s="62"/>
      <c r="B53" s="62"/>
      <c r="C53" s="67"/>
      <c r="D53" s="56"/>
      <c r="E53" s="67"/>
      <c r="F53" s="56"/>
    </row>
    <row r="54" spans="1:6" ht="15">
      <c r="A54" s="62"/>
      <c r="B54" s="62"/>
      <c r="C54" s="67"/>
      <c r="D54" s="56"/>
      <c r="E54" s="63"/>
      <c r="F54" s="61"/>
    </row>
    <row r="55" spans="1:6" ht="15">
      <c r="A55" s="62"/>
      <c r="B55" s="62"/>
      <c r="C55" s="67"/>
      <c r="D55" s="56"/>
      <c r="E55" s="67"/>
      <c r="F55" s="56"/>
    </row>
    <row r="56" spans="1:6" ht="15">
      <c r="A56" s="62"/>
      <c r="B56" s="62"/>
      <c r="C56" s="67"/>
      <c r="D56" s="56"/>
      <c r="E56" s="67"/>
      <c r="F56" s="56"/>
    </row>
    <row r="57" spans="1:6" ht="15">
      <c r="A57" s="62"/>
      <c r="B57" s="62"/>
      <c r="C57" s="67"/>
      <c r="D57" s="56"/>
      <c r="E57" s="67"/>
      <c r="F57" s="56"/>
    </row>
    <row r="58" spans="1:6" ht="15">
      <c r="A58" s="62"/>
      <c r="B58" s="62"/>
      <c r="C58" s="67"/>
      <c r="D58" s="56"/>
      <c r="E58" s="63"/>
      <c r="F58" s="61"/>
    </row>
    <row r="59" spans="1:6" ht="15">
      <c r="A59" s="62"/>
      <c r="B59" s="62"/>
      <c r="C59" s="67"/>
      <c r="D59" s="56"/>
      <c r="E59" s="67"/>
      <c r="F59" s="56"/>
    </row>
    <row r="60" spans="1:6" ht="15">
      <c r="B60" s="62"/>
      <c r="C60" s="67"/>
      <c r="D60" s="56"/>
      <c r="E60" s="67"/>
      <c r="F60" s="56"/>
    </row>
    <row r="61" spans="1:6" ht="15">
      <c r="B61" s="62"/>
      <c r="C61" s="63"/>
      <c r="D61" s="61"/>
      <c r="E61" s="67"/>
      <c r="F61" s="56"/>
    </row>
  </sheetData>
  <mergeCells count="3">
    <mergeCell ref="A1:F1"/>
    <mergeCell ref="C2:D2"/>
    <mergeCell ref="E2:F2"/>
  </mergeCells>
  <pageMargins left="0.7" right="0.7" top="0.75" bottom="0.75" header="0.3" footer="0.3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გადასახდელები</vt:lpstr>
      <vt:lpstr>შტატები</vt:lpstr>
      <vt:lpstr>ღონისძიებები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Natia Kobakhidze</cp:lastModifiedBy>
  <cp:lastPrinted>2023-11-03T10:51:29Z</cp:lastPrinted>
  <dcterms:created xsi:type="dcterms:W3CDTF">2013-10-04T08:00:13Z</dcterms:created>
  <dcterms:modified xsi:type="dcterms:W3CDTF">2023-11-15T06:50:50Z</dcterms:modified>
</cp:coreProperties>
</file>