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გადასახდელები" sheetId="1" r:id="rId1"/>
    <sheet name="შტატები" sheetId="2" r:id="rId2"/>
  </sheets>
  <definedNames/>
  <calcPr fullCalcOnLoad="1"/>
</workbook>
</file>

<file path=xl/sharedStrings.xml><?xml version="1.0" encoding="utf-8"?>
<sst xmlns="http://schemas.openxmlformats.org/spreadsheetml/2006/main" count="213" uniqueCount="167">
  <si>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</si>
  <si>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</si>
  <si>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</si>
  <si>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</si>
  <si>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</si>
  <si>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</si>
  <si>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</si>
  <si>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</si>
  <si>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თანამდებობრივი სარგო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</si>
  <si>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</si>
  <si>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</si>
  <si>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</si>
  <si>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</si>
  <si>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</si>
  <si>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</si>
  <si>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</si>
  <si>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</si>
  <si>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</si>
  <si>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</si>
  <si>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</si>
  <si>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</si>
  <si>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</si>
  <si>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</si>
  <si>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</si>
  <si>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</si>
  <si>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</si>
  <si>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</si>
  <si>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</si>
  <si>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</si>
  <si>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</si>
  <si>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</si>
  <si>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</si>
  <si>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</si>
  <si>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</si>
  <si>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</si>
  <si>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</si>
  <si>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</si>
  <si>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</si>
  <si>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</si>
  <si>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</si>
  <si>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</si>
  <si>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</si>
  <si>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</si>
  <si>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</si>
  <si>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</si>
  <si>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</si>
  <si>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</si>
  <si>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</si>
  <si>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</si>
  <si>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</si>
  <si>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</si>
  <si>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</si>
  <si>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</si>
  <si>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</si>
  <si>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</si>
  <si>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</si>
  <si>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</si>
  <si>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</si>
  <si>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</si>
  <si>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</si>
  <si>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</si>
  <si>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</si>
  <si>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</si>
  <si>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</si>
  <si>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</si>
  <si>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</si>
  <si>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</si>
  <si>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</si>
  <si>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</si>
  <si>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</si>
  <si>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</si>
  <si>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</si>
  <si>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</si>
  <si>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</si>
  <si>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</si>
  <si>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</si>
  <si>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</si>
  <si>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</si>
  <si>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</si>
  <si>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</si>
  <si>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</si>
  <si>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</si>
  <si>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</si>
  <si>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</si>
  <si>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</si>
  <si>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</si>
  <si>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</si>
  <si>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</si>
  <si>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</si>
  <si>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</si>
  <si>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</si>
  <si>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</si>
  <si>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</si>
  <si>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</si>
  <si>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</si>
  <si>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</si>
  <si>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</si>
  <si>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</si>
  <si>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</si>
  <si>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</si>
  <si>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</si>
  <si>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</si>
  <si>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</si>
  <si>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</si>
  <si>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</si>
  <si>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</si>
  <si>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</si>
  <si>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</si>
  <si>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</si>
  <si>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</si>
  <si>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საშტატო რიცხოვნობა</t>
  </si>
  <si>
    <t>ხელფასის ფონდი</t>
  </si>
  <si>
    <t>ერთი თვის</t>
  </si>
  <si>
    <t>წლიური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</si>
  <si>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</si>
  <si>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</si>
  <si>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</si>
  <si>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</si>
  <si>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</si>
  <si>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</si>
  <si>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 xml:space="preserve"> </t>
  </si>
  <si>
    <t>2022 წელი</t>
  </si>
  <si>
    <t>დირექტორი</t>
  </si>
  <si>
    <t>მოადგილე</t>
  </si>
  <si>
    <t>ბუღალტერი</t>
  </si>
  <si>
    <t>საქმის მწარმოებელი</t>
  </si>
  <si>
    <t>იურისტი</t>
  </si>
  <si>
    <t>avtoparkis teqnikuri zedamxedveli</t>
  </si>
  <si>
    <t>ავტოპარკის სპეციალისტი</t>
  </si>
  <si>
    <t>მატერიალურ ტექნიკური უზრუნველყოფის სპეციალისტი</t>
  </si>
  <si>
    <t>კეთილმოწყობის მენეჯერი</t>
  </si>
  <si>
    <t>დასუფთავების მენეჯერი</t>
  </si>
  <si>
    <t>ნაგვის გატანის სამუშაოთა მწარმოებელი</t>
  </si>
  <si>
    <t>დასუფთავების ბრიგადირი</t>
  </si>
  <si>
    <t>მეეზოვე</t>
  </si>
  <si>
    <t>საზოგადოებრივი ტუალეტის მოვლა შენახვა</t>
  </si>
  <si>
    <t>ქუჩების დასუფთავების მუშა</t>
  </si>
  <si>
    <t>ავტოპარკის დამხმარე სპეციალისტი</t>
  </si>
  <si>
    <t xml:space="preserve"> ნაგავმზიდი მანქანის მუშა</t>
  </si>
  <si>
    <t>ნაგავმზიდი მანქანის მძღოლი</t>
  </si>
  <si>
    <t>sasaflaos movla- patronobis zedamxedveli</t>
  </si>
  <si>
    <t>sasaflaos movla- patronobis  muSa</t>
  </si>
  <si>
    <t>administ.Senobis movla-patronobis 
 ზედამხედველი</t>
  </si>
  <si>
    <t>administraciuli Senobis damlagebeli</t>
  </si>
  <si>
    <t>piradi mZRoli</t>
  </si>
  <si>
    <t>administraciuli Senobis administratori</t>
  </si>
  <si>
    <t>მძღოლი</t>
  </si>
  <si>
    <t>კეთილმოწყობის თანამშრომელი</t>
  </si>
  <si>
    <t>კეთილმოწყობის მუშა</t>
  </si>
  <si>
    <t>დამლაგებელი</t>
  </si>
  <si>
    <t>სულ ჯამი:</t>
  </si>
  <si>
    <t>თვითმცლელი მანქანის მძღოლი</t>
  </si>
  <si>
    <t>a(a)ip ამბროლაურის მუნიციპალიტეტის დასუფთავების და კეთილმოწყობის სამსახური
დასუფთავება და ნარჩენების გატანა</t>
  </si>
  <si>
    <t>დირექტორი:</t>
  </si>
  <si>
    <t>ბუღალტერი:</t>
  </si>
  <si>
    <t>დანართი 4</t>
  </si>
  <si>
    <t xml:space="preserve">  ა(ა)იპ ამბროლაურის მუნიციპალიტეტის დასუფთავების და კეთილმოწყობის სამსახური 
დასუფთავება და ნარჩენების გატანა</t>
  </si>
  <si>
    <t>ამბროლაურის მუნიციპალიტეტი                 დანართი 1</t>
  </si>
  <si>
    <t>გარემოს დაცვის და ნარჩენების მართვის 
სპეციალისტი</t>
  </si>
  <si>
    <t>შესყიდვების  მენეჯერი</t>
  </si>
  <si>
    <t>eleqtronuli sistemis samuSaoTa specialisti</t>
  </si>
  <si>
    <t>შრომის უსაფრთხოების სპეციალისტი</t>
  </si>
  <si>
    <t>2024 წლის გეგმა</t>
  </si>
  <si>
    <t>2023 წლის mosalodneli Sesruleba</t>
  </si>
  <si>
    <t>2024 წლის  გეგმა</t>
  </si>
  <si>
    <t>2023 წლის მოსალოდნელი შესრულება</t>
  </si>
  <si>
    <t>2022 წლის ფაქტიური</t>
  </si>
</sst>
</file>

<file path=xl/styles.xml><?xml version="1.0" encoding="utf-8"?>
<styleSheet xmlns="http://schemas.openxmlformats.org/spreadsheetml/2006/main">
  <numFmts count="2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0_ _-;\-* #,##0.00_ _-;_-* &quot;-&quot;??_ _-;_-@_-"/>
    <numFmt numFmtId="174" formatCode="0.000"/>
    <numFmt numFmtId="175" formatCode="#,##0.000"/>
    <numFmt numFmtId="176" formatCode="0.0000"/>
    <numFmt numFmtId="177" formatCode="0.0"/>
  </numFmts>
  <fonts count="73">
    <font>
      <sz val="11"/>
      <color theme="1"/>
      <name val="Body Fon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8"/>
      <name val="LitNusx"/>
      <family val="2"/>
    </font>
    <font>
      <b/>
      <sz val="11"/>
      <name val="Sylfaen"/>
      <family val="1"/>
    </font>
    <font>
      <b/>
      <sz val="8"/>
      <name val="Sylfaen"/>
      <family val="1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indexed="36"/>
      <name val="Sylfaen"/>
      <family val="1"/>
    </font>
    <font>
      <b/>
      <sz val="8"/>
      <color indexed="17"/>
      <name val="Sylfaen"/>
      <family val="1"/>
    </font>
    <font>
      <b/>
      <sz val="11"/>
      <color indexed="12"/>
      <name val="Sylfaen"/>
      <family val="1"/>
    </font>
    <font>
      <b/>
      <sz val="10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12"/>
      <name val="Arial"/>
      <family val="2"/>
    </font>
    <font>
      <b/>
      <sz val="8"/>
      <name val="AcadNusx"/>
      <family val="0"/>
    </font>
    <font>
      <b/>
      <sz val="12"/>
      <name val="LitNusx"/>
      <family val="2"/>
    </font>
    <font>
      <b/>
      <sz val="11"/>
      <name val="LitNusx"/>
      <family val="2"/>
    </font>
    <font>
      <b/>
      <sz val="9"/>
      <name val="AcadNusx"/>
      <family val="0"/>
    </font>
    <font>
      <sz val="11"/>
      <color indexed="8"/>
      <name val="Body Fon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Body Font"/>
      <family val="2"/>
    </font>
    <font>
      <b/>
      <sz val="8"/>
      <color indexed="20"/>
      <name val="Sylfaen"/>
      <family val="1"/>
    </font>
    <font>
      <sz val="7"/>
      <color indexed="8"/>
      <name val="Body Font"/>
      <family val="2"/>
    </font>
    <font>
      <sz val="12"/>
      <color indexed="8"/>
      <name val="Body Font"/>
      <family val="2"/>
    </font>
    <font>
      <sz val="10"/>
      <color indexed="8"/>
      <name val="AcadNusx"/>
      <family val="0"/>
    </font>
    <font>
      <sz val="10"/>
      <color indexed="8"/>
      <name val="Body Font"/>
      <family val="2"/>
    </font>
    <font>
      <sz val="11"/>
      <name val="Calibri"/>
      <family val="2"/>
    </font>
    <font>
      <b/>
      <sz val="11"/>
      <color indexed="8"/>
      <name val="Body Fo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Body Font"/>
      <family val="2"/>
    </font>
    <font>
      <b/>
      <sz val="8"/>
      <color rgb="FF800080"/>
      <name val="Sylfaen"/>
      <family val="1"/>
    </font>
    <font>
      <b/>
      <sz val="8"/>
      <color rgb="FF008000"/>
      <name val="Sylfaen"/>
      <family val="1"/>
    </font>
    <font>
      <b/>
      <sz val="8"/>
      <color rgb="FFFF0000"/>
      <name val="Sylfaen"/>
      <family val="1"/>
    </font>
    <font>
      <b/>
      <sz val="8"/>
      <color rgb="FF0000FF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sz val="10"/>
      <color theme="1"/>
      <name val="AcadNusx"/>
      <family val="0"/>
    </font>
    <font>
      <b/>
      <sz val="11"/>
      <color theme="1"/>
      <name val="Body Font"/>
      <family val="0"/>
    </font>
    <font>
      <sz val="10"/>
      <color theme="1"/>
      <name val="Body Fon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</cellStyleXfs>
  <cellXfs count="153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74" applyFont="1" applyBorder="1" applyAlignment="1">
      <alignment horizontal="left" vertical="center" wrapText="1" indent="2"/>
      <protection/>
    </xf>
    <xf numFmtId="0" fontId="64" fillId="0" borderId="10" xfId="74" applyFont="1" applyBorder="1" applyAlignment="1">
      <alignment horizontal="left" vertical="center" wrapText="1" indent="3"/>
      <protection/>
    </xf>
    <xf numFmtId="0" fontId="65" fillId="0" borderId="10" xfId="74" applyFont="1" applyBorder="1" applyAlignment="1">
      <alignment horizontal="left" vertical="center" wrapText="1" indent="1"/>
      <protection/>
    </xf>
    <xf numFmtId="0" fontId="66" fillId="0" borderId="11" xfId="74" applyFont="1" applyBorder="1" applyAlignment="1">
      <alignment vertical="center" wrapText="1"/>
      <protection/>
    </xf>
    <xf numFmtId="0" fontId="65" fillId="0" borderId="12" xfId="74" applyFont="1" applyBorder="1" applyAlignment="1">
      <alignment horizontal="left" vertical="center" wrapText="1" indent="1"/>
      <protection/>
    </xf>
    <xf numFmtId="0" fontId="67" fillId="0" borderId="0" xfId="0" applyFont="1" applyAlignment="1">
      <alignment/>
    </xf>
    <xf numFmtId="0" fontId="6" fillId="0" borderId="13" xfId="74" applyFont="1" applyBorder="1" applyAlignment="1">
      <alignment vertical="center" wrapText="1"/>
      <protection/>
    </xf>
    <xf numFmtId="0" fontId="66" fillId="0" borderId="13" xfId="74" applyFont="1" applyBorder="1" applyAlignment="1">
      <alignment vertical="center" wrapText="1"/>
      <protection/>
    </xf>
    <xf numFmtId="0" fontId="65" fillId="0" borderId="13" xfId="74" applyFont="1" applyBorder="1" applyAlignment="1">
      <alignment vertical="center" wrapText="1"/>
      <protection/>
    </xf>
    <xf numFmtId="0" fontId="63" fillId="0" borderId="13" xfId="74" applyFont="1" applyBorder="1" applyAlignment="1">
      <alignment horizontal="left" vertical="center" wrapText="1" indent="2"/>
      <protection/>
    </xf>
    <xf numFmtId="0" fontId="64" fillId="0" borderId="13" xfId="74" applyFont="1" applyBorder="1" applyAlignment="1">
      <alignment horizontal="left" vertical="center" wrapText="1" indent="3"/>
      <protection/>
    </xf>
    <xf numFmtId="0" fontId="64" fillId="0" borderId="13" xfId="74" applyFont="1" applyBorder="1" applyAlignment="1">
      <alignment horizontal="center" vertical="center" wrapText="1"/>
      <protection/>
    </xf>
    <xf numFmtId="0" fontId="64" fillId="0" borderId="13" xfId="74" applyFont="1" applyBorder="1" applyAlignment="1">
      <alignment vertical="center" wrapText="1"/>
      <protection/>
    </xf>
    <xf numFmtId="0" fontId="66" fillId="33" borderId="13" xfId="74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72" fontId="62" fillId="0" borderId="0" xfId="0" applyNumberFormat="1" applyFont="1" applyAlignment="1">
      <alignment horizontal="right"/>
    </xf>
    <xf numFmtId="175" fontId="5" fillId="0" borderId="13" xfId="75" applyNumberFormat="1" applyFont="1" applyFill="1" applyBorder="1" applyAlignment="1" applyProtection="1">
      <alignment horizontal="right" vertical="center" wrapText="1"/>
      <protection locked="0"/>
    </xf>
    <xf numFmtId="175" fontId="5" fillId="34" borderId="13" xfId="75" applyNumberFormat="1" applyFont="1" applyFill="1" applyBorder="1" applyAlignment="1" applyProtection="1">
      <alignment horizontal="right" vertical="center" wrapText="1"/>
      <protection locked="0"/>
    </xf>
    <xf numFmtId="175" fontId="5" fillId="34" borderId="14" xfId="75" applyNumberFormat="1" applyFont="1" applyFill="1" applyBorder="1" applyAlignment="1" applyProtection="1">
      <alignment horizontal="right" vertical="center" wrapText="1"/>
      <protection locked="0"/>
    </xf>
    <xf numFmtId="175" fontId="11" fillId="0" borderId="13" xfId="72" applyNumberFormat="1" applyFont="1" applyFill="1" applyBorder="1" applyAlignment="1" applyProtection="1">
      <alignment horizontal="right" vertical="center" wrapText="1"/>
      <protection/>
    </xf>
    <xf numFmtId="175" fontId="8" fillId="0" borderId="13" xfId="72" applyNumberFormat="1" applyFont="1" applyFill="1" applyBorder="1" applyAlignment="1" applyProtection="1">
      <alignment horizontal="right" vertical="center" wrapText="1"/>
      <protection/>
    </xf>
    <xf numFmtId="175" fontId="8" fillId="0" borderId="13" xfId="72" applyNumberFormat="1" applyFont="1" applyFill="1" applyBorder="1" applyAlignment="1" applyProtection="1">
      <alignment horizontal="right" vertical="center" wrapText="1"/>
      <protection locked="0"/>
    </xf>
    <xf numFmtId="175" fontId="65" fillId="0" borderId="13" xfId="72" applyNumberFormat="1" applyFont="1" applyFill="1" applyBorder="1" applyAlignment="1" applyProtection="1">
      <alignment horizontal="right" vertical="center" wrapText="1"/>
      <protection/>
    </xf>
    <xf numFmtId="175" fontId="69" fillId="0" borderId="13" xfId="72" applyNumberFormat="1" applyFont="1" applyFill="1" applyBorder="1" applyAlignment="1" applyProtection="1">
      <alignment horizontal="right" vertical="center" wrapText="1"/>
      <protection/>
    </xf>
    <xf numFmtId="175" fontId="9" fillId="0" borderId="13" xfId="72" applyNumberFormat="1" applyFont="1" applyFill="1" applyBorder="1" applyAlignment="1" applyProtection="1">
      <alignment horizontal="right" vertical="center" wrapText="1"/>
      <protection locked="0"/>
    </xf>
    <xf numFmtId="175" fontId="9" fillId="0" borderId="15" xfId="72" applyNumberFormat="1" applyFont="1" applyFill="1" applyBorder="1" applyAlignment="1" applyProtection="1">
      <alignment horizontal="right" vertical="center" wrapText="1"/>
      <protection locked="0"/>
    </xf>
    <xf numFmtId="175" fontId="9" fillId="0" borderId="13" xfId="72" applyNumberFormat="1" applyFont="1" applyFill="1" applyBorder="1" applyAlignment="1" applyProtection="1">
      <alignment horizontal="right" vertical="center" wrapText="1"/>
      <protection/>
    </xf>
    <xf numFmtId="175" fontId="9" fillId="0" borderId="15" xfId="72" applyNumberFormat="1" applyFont="1" applyFill="1" applyBorder="1" applyAlignment="1" applyProtection="1">
      <alignment horizontal="right" vertical="center" wrapText="1"/>
      <protection/>
    </xf>
    <xf numFmtId="175" fontId="64" fillId="0" borderId="13" xfId="72" applyNumberFormat="1" applyFont="1" applyFill="1" applyBorder="1" applyAlignment="1" applyProtection="1">
      <alignment horizontal="right" vertical="center" wrapText="1"/>
      <protection/>
    </xf>
    <xf numFmtId="175" fontId="64" fillId="0" borderId="13" xfId="72" applyNumberFormat="1" applyFont="1" applyFill="1" applyBorder="1" applyAlignment="1" applyProtection="1">
      <alignment horizontal="right" vertical="center" wrapText="1"/>
      <protection locked="0"/>
    </xf>
    <xf numFmtId="175" fontId="64" fillId="0" borderId="15" xfId="72" applyNumberFormat="1" applyFont="1" applyFill="1" applyBorder="1" applyAlignment="1" applyProtection="1">
      <alignment horizontal="right" vertical="center" wrapText="1"/>
      <protection locked="0"/>
    </xf>
    <xf numFmtId="175" fontId="64" fillId="0" borderId="15" xfId="72" applyNumberFormat="1" applyFont="1" applyFill="1" applyBorder="1" applyAlignment="1" applyProtection="1">
      <alignment horizontal="right" vertical="center" wrapText="1"/>
      <protection/>
    </xf>
    <xf numFmtId="175" fontId="62" fillId="0" borderId="0" xfId="0" applyNumberFormat="1" applyFont="1" applyAlignment="1">
      <alignment horizontal="right"/>
    </xf>
    <xf numFmtId="175" fontId="10" fillId="0" borderId="15" xfId="72" applyNumberFormat="1" applyFont="1" applyFill="1" applyBorder="1" applyAlignment="1" applyProtection="1">
      <alignment horizontal="right" vertical="center" wrapText="1"/>
      <protection locked="0"/>
    </xf>
    <xf numFmtId="175" fontId="10" fillId="0" borderId="13" xfId="72" applyNumberFormat="1" applyFont="1" applyFill="1" applyBorder="1" applyAlignment="1" applyProtection="1">
      <alignment horizontal="right" vertical="center" wrapText="1"/>
      <protection locked="0"/>
    </xf>
    <xf numFmtId="175" fontId="7" fillId="0" borderId="13" xfId="72" applyNumberFormat="1" applyFont="1" applyFill="1" applyBorder="1" applyAlignment="1" applyProtection="1">
      <alignment horizontal="right" vertical="center" wrapText="1"/>
      <protection locked="0"/>
    </xf>
    <xf numFmtId="175" fontId="7" fillId="0" borderId="15" xfId="72" applyNumberFormat="1" applyFont="1" applyFill="1" applyBorder="1" applyAlignment="1" applyProtection="1">
      <alignment horizontal="right" vertical="center" wrapText="1"/>
      <protection locked="0"/>
    </xf>
    <xf numFmtId="175" fontId="7" fillId="0" borderId="13" xfId="72" applyNumberFormat="1" applyFont="1" applyFill="1" applyBorder="1" applyAlignment="1" applyProtection="1">
      <alignment horizontal="right" vertical="center" wrapText="1"/>
      <protection/>
    </xf>
    <xf numFmtId="175" fontId="7" fillId="0" borderId="15" xfId="72" applyNumberFormat="1" applyFont="1" applyFill="1" applyBorder="1" applyAlignment="1" applyProtection="1">
      <alignment horizontal="right" vertical="center" wrapText="1"/>
      <protection/>
    </xf>
    <xf numFmtId="175" fontId="10" fillId="0" borderId="13" xfId="72" applyNumberFormat="1" applyFont="1" applyFill="1" applyBorder="1" applyAlignment="1" applyProtection="1">
      <alignment horizontal="right" vertical="center" wrapText="1"/>
      <protection/>
    </xf>
    <xf numFmtId="175" fontId="10" fillId="0" borderId="15" xfId="72" applyNumberFormat="1" applyFont="1" applyFill="1" applyBorder="1" applyAlignment="1" applyProtection="1">
      <alignment horizontal="right" vertical="center" wrapText="1"/>
      <protection/>
    </xf>
    <xf numFmtId="175" fontId="8" fillId="33" borderId="13" xfId="72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172" fontId="12" fillId="34" borderId="16" xfId="75" applyNumberFormat="1" applyFont="1" applyFill="1" applyBorder="1" applyAlignment="1" applyProtection="1">
      <alignment horizontal="center" vertical="center" wrapText="1"/>
      <protection locked="0"/>
    </xf>
    <xf numFmtId="172" fontId="12" fillId="34" borderId="13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3" fontId="1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71" fillId="0" borderId="13" xfId="0" applyFont="1" applyBorder="1" applyAlignment="1">
      <alignment/>
    </xf>
    <xf numFmtId="0" fontId="71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1" fontId="6" fillId="0" borderId="13" xfId="74" applyNumberFormat="1" applyFont="1" applyBorder="1" applyAlignment="1">
      <alignment vertical="top" wrapText="1"/>
      <protection/>
    </xf>
    <xf numFmtId="1" fontId="6" fillId="0" borderId="13" xfId="74" applyNumberFormat="1" applyFont="1" applyBorder="1" applyAlignment="1">
      <alignment horizontal="left" vertical="top" wrapText="1"/>
      <protection/>
    </xf>
    <xf numFmtId="2" fontId="65" fillId="0" borderId="0" xfId="74" applyNumberFormat="1" applyFont="1" applyBorder="1" applyAlignment="1">
      <alignment horizontal="left" vertical="top" wrapText="1"/>
      <protection/>
    </xf>
    <xf numFmtId="2" fontId="63" fillId="0" borderId="0" xfId="74" applyNumberFormat="1" applyFont="1" applyBorder="1" applyAlignment="1">
      <alignment horizontal="left" vertical="top" wrapText="1"/>
      <protection/>
    </xf>
    <xf numFmtId="2" fontId="64" fillId="0" borderId="0" xfId="74" applyNumberFormat="1" applyFont="1" applyBorder="1" applyAlignment="1">
      <alignment horizontal="left" vertical="top" wrapText="1"/>
      <protection/>
    </xf>
    <xf numFmtId="2" fontId="66" fillId="0" borderId="0" xfId="74" applyNumberFormat="1" applyFont="1" applyBorder="1" applyAlignment="1">
      <alignment vertical="top" wrapText="1"/>
      <protection/>
    </xf>
    <xf numFmtId="2" fontId="68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2" fontId="68" fillId="0" borderId="0" xfId="0" applyNumberFormat="1" applyFont="1" applyAlignment="1">
      <alignment vertical="top"/>
    </xf>
    <xf numFmtId="2" fontId="62" fillId="0" borderId="0" xfId="0" applyNumberFormat="1" applyFont="1" applyAlignment="1">
      <alignment vertical="top"/>
    </xf>
    <xf numFmtId="2" fontId="66" fillId="0" borderId="0" xfId="74" applyNumberFormat="1" applyFont="1" applyBorder="1" applyAlignment="1">
      <alignment horizontal="left" vertical="top" wrapText="1"/>
      <protection/>
    </xf>
    <xf numFmtId="2" fontId="68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2" fontId="62" fillId="0" borderId="0" xfId="0" applyNumberFormat="1" applyFont="1" applyAlignment="1">
      <alignment horizontal="left" vertical="top"/>
    </xf>
    <xf numFmtId="175" fontId="11" fillId="34" borderId="13" xfId="72" applyNumberFormat="1" applyFont="1" applyFill="1" applyBorder="1" applyAlignment="1" applyProtection="1">
      <alignment horizontal="right" vertical="center" wrapText="1"/>
      <protection/>
    </xf>
    <xf numFmtId="175" fontId="8" fillId="34" borderId="13" xfId="72" applyNumberFormat="1" applyFont="1" applyFill="1" applyBorder="1" applyAlignment="1" applyProtection="1">
      <alignment horizontal="right" vertical="center" wrapText="1"/>
      <protection/>
    </xf>
    <xf numFmtId="175" fontId="8" fillId="34" borderId="13" xfId="72" applyNumberFormat="1" applyFont="1" applyFill="1" applyBorder="1" applyAlignment="1" applyProtection="1">
      <alignment horizontal="right" vertical="center" wrapText="1"/>
      <protection locked="0"/>
    </xf>
    <xf numFmtId="175" fontId="65" fillId="34" borderId="13" xfId="72" applyNumberFormat="1" applyFont="1" applyFill="1" applyBorder="1" applyAlignment="1" applyProtection="1">
      <alignment horizontal="right" vertical="center" wrapText="1"/>
      <protection/>
    </xf>
    <xf numFmtId="175" fontId="69" fillId="34" borderId="13" xfId="72" applyNumberFormat="1" applyFont="1" applyFill="1" applyBorder="1" applyAlignment="1" applyProtection="1">
      <alignment horizontal="right" vertical="center" wrapText="1"/>
      <protection/>
    </xf>
    <xf numFmtId="175" fontId="9" fillId="34" borderId="13" xfId="72" applyNumberFormat="1" applyFont="1" applyFill="1" applyBorder="1" applyAlignment="1" applyProtection="1">
      <alignment horizontal="right" vertical="center" wrapText="1"/>
      <protection locked="0"/>
    </xf>
    <xf numFmtId="175" fontId="9" fillId="34" borderId="15" xfId="72" applyNumberFormat="1" applyFont="1" applyFill="1" applyBorder="1" applyAlignment="1" applyProtection="1">
      <alignment horizontal="right" vertical="center" wrapText="1"/>
      <protection locked="0"/>
    </xf>
    <xf numFmtId="175" fontId="9" fillId="34" borderId="13" xfId="72" applyNumberFormat="1" applyFont="1" applyFill="1" applyBorder="1" applyAlignment="1" applyProtection="1">
      <alignment horizontal="right" vertical="center" wrapText="1"/>
      <protection/>
    </xf>
    <xf numFmtId="175" fontId="9" fillId="34" borderId="15" xfId="72" applyNumberFormat="1" applyFont="1" applyFill="1" applyBorder="1" applyAlignment="1" applyProtection="1">
      <alignment horizontal="right" vertical="center" wrapText="1"/>
      <protection/>
    </xf>
    <xf numFmtId="175" fontId="64" fillId="34" borderId="13" xfId="72" applyNumberFormat="1" applyFont="1" applyFill="1" applyBorder="1" applyAlignment="1" applyProtection="1">
      <alignment horizontal="right" vertical="center" wrapText="1"/>
      <protection/>
    </xf>
    <xf numFmtId="175" fontId="64" fillId="34" borderId="13" xfId="72" applyNumberFormat="1" applyFont="1" applyFill="1" applyBorder="1" applyAlignment="1" applyProtection="1">
      <alignment horizontal="right" vertical="center" wrapText="1"/>
      <protection locked="0"/>
    </xf>
    <xf numFmtId="175" fontId="64" fillId="34" borderId="15" xfId="72" applyNumberFormat="1" applyFont="1" applyFill="1" applyBorder="1" applyAlignment="1" applyProtection="1">
      <alignment horizontal="right" vertical="center" wrapText="1"/>
      <protection locked="0"/>
    </xf>
    <xf numFmtId="175" fontId="64" fillId="34" borderId="15" xfId="72" applyNumberFormat="1" applyFont="1" applyFill="1" applyBorder="1" applyAlignment="1" applyProtection="1">
      <alignment horizontal="right" vertical="center" wrapText="1"/>
      <protection/>
    </xf>
    <xf numFmtId="175" fontId="62" fillId="34" borderId="0" xfId="0" applyNumberFormat="1" applyFont="1" applyFill="1" applyAlignment="1">
      <alignment horizontal="right"/>
    </xf>
    <xf numFmtId="175" fontId="10" fillId="34" borderId="15" xfId="72" applyNumberFormat="1" applyFont="1" applyFill="1" applyBorder="1" applyAlignment="1" applyProtection="1">
      <alignment horizontal="right" vertical="center" wrapText="1"/>
      <protection locked="0"/>
    </xf>
    <xf numFmtId="175" fontId="10" fillId="34" borderId="13" xfId="72" applyNumberFormat="1" applyFont="1" applyFill="1" applyBorder="1" applyAlignment="1" applyProtection="1">
      <alignment horizontal="right" vertical="center" wrapText="1"/>
      <protection locked="0"/>
    </xf>
    <xf numFmtId="175" fontId="7" fillId="34" borderId="13" xfId="72" applyNumberFormat="1" applyFont="1" applyFill="1" applyBorder="1" applyAlignment="1" applyProtection="1">
      <alignment horizontal="right" vertical="center" wrapText="1"/>
      <protection locked="0"/>
    </xf>
    <xf numFmtId="175" fontId="7" fillId="34" borderId="15" xfId="72" applyNumberFormat="1" applyFont="1" applyFill="1" applyBorder="1" applyAlignment="1" applyProtection="1">
      <alignment horizontal="right" vertical="center" wrapText="1"/>
      <protection locked="0"/>
    </xf>
    <xf numFmtId="175" fontId="7" fillId="34" borderId="13" xfId="72" applyNumberFormat="1" applyFont="1" applyFill="1" applyBorder="1" applyAlignment="1" applyProtection="1">
      <alignment horizontal="right" vertical="center" wrapText="1"/>
      <protection/>
    </xf>
    <xf numFmtId="175" fontId="7" fillId="34" borderId="15" xfId="72" applyNumberFormat="1" applyFont="1" applyFill="1" applyBorder="1" applyAlignment="1" applyProtection="1">
      <alignment horizontal="right" vertical="center" wrapText="1"/>
      <protection/>
    </xf>
    <xf numFmtId="175" fontId="10" fillId="34" borderId="13" xfId="72" applyNumberFormat="1" applyFont="1" applyFill="1" applyBorder="1" applyAlignment="1" applyProtection="1">
      <alignment horizontal="right" vertical="center" wrapText="1"/>
      <protection/>
    </xf>
    <xf numFmtId="175" fontId="10" fillId="34" borderId="15" xfId="72" applyNumberFormat="1" applyFont="1" applyFill="1" applyBorder="1" applyAlignment="1" applyProtection="1">
      <alignment horizontal="right" vertical="center" wrapText="1"/>
      <protection/>
    </xf>
    <xf numFmtId="172" fontId="62" fillId="34" borderId="0" xfId="0" applyNumberFormat="1" applyFont="1" applyFill="1" applyAlignment="1">
      <alignment horizontal="right"/>
    </xf>
    <xf numFmtId="0" fontId="71" fillId="0" borderId="13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2" fontId="4" fillId="0" borderId="17" xfId="75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75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75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75" applyFont="1" applyFill="1" applyBorder="1" applyAlignment="1" applyProtection="1">
      <alignment horizontal="center" vertical="center" wrapText="1"/>
      <protection locked="0"/>
    </xf>
    <xf numFmtId="0" fontId="12" fillId="0" borderId="20" xfId="75" applyFont="1" applyFill="1" applyBorder="1" applyAlignment="1" applyProtection="1">
      <alignment horizontal="center" vertical="center" wrapText="1"/>
      <protection locked="0"/>
    </xf>
    <xf numFmtId="0" fontId="12" fillId="0" borderId="21" xfId="75" applyFont="1" applyFill="1" applyBorder="1" applyAlignment="1" applyProtection="1">
      <alignment horizontal="center" vertical="center" wrapText="1"/>
      <protection locked="0"/>
    </xf>
    <xf numFmtId="0" fontId="12" fillId="0" borderId="22" xfId="75" applyFont="1" applyFill="1" applyBorder="1" applyAlignment="1" applyProtection="1">
      <alignment horizontal="center" vertical="center" wrapText="1"/>
      <protection locked="0"/>
    </xf>
    <xf numFmtId="0" fontId="12" fillId="0" borderId="0" xfId="75" applyFont="1" applyFill="1" applyBorder="1" applyAlignment="1" applyProtection="1">
      <alignment horizontal="center" vertical="center" wrapText="1"/>
      <protection locked="0"/>
    </xf>
    <xf numFmtId="0" fontId="12" fillId="0" borderId="12" xfId="75" applyFont="1" applyFill="1" applyBorder="1" applyAlignment="1" applyProtection="1">
      <alignment horizontal="center" vertical="center" wrapText="1"/>
      <protection locked="0"/>
    </xf>
    <xf numFmtId="0" fontId="12" fillId="0" borderId="23" xfId="75" applyFont="1" applyFill="1" applyBorder="1" applyAlignment="1" applyProtection="1">
      <alignment horizontal="center" vertical="center" wrapText="1"/>
      <protection locked="0"/>
    </xf>
    <xf numFmtId="0" fontId="12" fillId="0" borderId="24" xfId="75" applyFont="1" applyFill="1" applyBorder="1" applyAlignment="1" applyProtection="1">
      <alignment horizontal="center" vertical="center" wrapText="1"/>
      <protection locked="0"/>
    </xf>
    <xf numFmtId="0" fontId="12" fillId="0" borderId="25" xfId="75" applyFont="1" applyFill="1" applyBorder="1" applyAlignment="1" applyProtection="1">
      <alignment horizontal="center" vertical="center" wrapText="1"/>
      <protection locked="0"/>
    </xf>
    <xf numFmtId="0" fontId="12" fillId="0" borderId="17" xfId="75" applyFont="1" applyFill="1" applyBorder="1" applyAlignment="1" applyProtection="1">
      <alignment horizontal="center" vertical="center" wrapText="1"/>
      <protection locked="0"/>
    </xf>
    <xf numFmtId="0" fontId="12" fillId="0" borderId="18" xfId="75" applyFont="1" applyFill="1" applyBorder="1" applyAlignment="1" applyProtection="1">
      <alignment horizontal="center" vertical="center" wrapText="1"/>
      <protection locked="0"/>
    </xf>
    <xf numFmtId="0" fontId="12" fillId="0" borderId="15" xfId="75" applyFont="1" applyFill="1" applyBorder="1" applyAlignment="1" applyProtection="1">
      <alignment horizontal="center" vertical="center" wrapText="1"/>
      <protection locked="0"/>
    </xf>
    <xf numFmtId="0" fontId="12" fillId="0" borderId="17" xfId="74" applyFont="1" applyFill="1" applyBorder="1" applyAlignment="1">
      <alignment horizontal="center" vertical="center" wrapText="1"/>
      <protection/>
    </xf>
    <xf numFmtId="0" fontId="12" fillId="0" borderId="18" xfId="74" applyFont="1" applyFill="1" applyBorder="1" applyAlignment="1">
      <alignment horizontal="center" vertical="center" wrapText="1"/>
      <protection/>
    </xf>
    <xf numFmtId="0" fontId="12" fillId="0" borderId="15" xfId="74" applyFont="1" applyFill="1" applyBorder="1" applyAlignment="1">
      <alignment horizontal="center" vertical="center" wrapText="1"/>
      <protection/>
    </xf>
    <xf numFmtId="172" fontId="12" fillId="0" borderId="26" xfId="44" applyNumberFormat="1" applyFont="1" applyFill="1" applyBorder="1" applyAlignment="1" applyProtection="1">
      <alignment horizontal="center" vertical="center" wrapText="1"/>
      <protection locked="0"/>
    </xf>
    <xf numFmtId="172" fontId="13" fillId="0" borderId="10" xfId="44" applyNumberFormat="1" applyFont="1" applyFill="1" applyBorder="1" applyAlignment="1" applyProtection="1">
      <alignment horizontal="center" vertical="center" wrapText="1"/>
      <protection locked="0"/>
    </xf>
    <xf numFmtId="2" fontId="15" fillId="0" borderId="27" xfId="71" applyNumberFormat="1" applyFont="1" applyFill="1" applyBorder="1" applyAlignment="1" applyProtection="1">
      <alignment horizontal="center" vertical="center"/>
      <protection locked="0"/>
    </xf>
    <xf numFmtId="2" fontId="15" fillId="0" borderId="24" xfId="71" applyNumberFormat="1" applyFont="1" applyFill="1" applyBorder="1" applyAlignment="1" applyProtection="1">
      <alignment horizontal="center" vertical="center"/>
      <protection locked="0"/>
    </xf>
    <xf numFmtId="172" fontId="14" fillId="34" borderId="13" xfId="44" applyNumberFormat="1" applyFont="1" applyFill="1" applyBorder="1" applyAlignment="1" applyProtection="1">
      <alignment horizontal="center" vertical="center" wrapText="1"/>
      <protection locked="0"/>
    </xf>
    <xf numFmtId="172" fontId="12" fillId="34" borderId="26" xfId="75" applyNumberFormat="1" applyFont="1" applyFill="1" applyBorder="1" applyAlignment="1" applyProtection="1">
      <alignment horizontal="center" vertical="center" wrapText="1"/>
      <protection locked="0"/>
    </xf>
    <xf numFmtId="172" fontId="12" fillId="34" borderId="28" xfId="75" applyNumberFormat="1" applyFont="1" applyFill="1" applyBorder="1" applyAlignment="1" applyProtection="1">
      <alignment horizontal="center" vertical="center" wrapText="1"/>
      <protection locked="0"/>
    </xf>
    <xf numFmtId="172" fontId="12" fillId="34" borderId="26" xfId="44" applyNumberFormat="1" applyFont="1" applyFill="1" applyBorder="1" applyAlignment="1" applyProtection="1">
      <alignment horizontal="center" vertical="center" wrapText="1"/>
      <protection locked="0"/>
    </xf>
    <xf numFmtId="172" fontId="13" fillId="34" borderId="10" xfId="44" applyNumberFormat="1" applyFont="1" applyFill="1" applyBorder="1" applyAlignment="1" applyProtection="1">
      <alignment horizontal="center" vertical="center" wrapText="1"/>
      <protection locked="0"/>
    </xf>
    <xf numFmtId="172" fontId="14" fillId="0" borderId="13" xfId="44" applyNumberFormat="1" applyFont="1" applyFill="1" applyBorder="1" applyAlignment="1" applyProtection="1">
      <alignment horizontal="center" vertical="center" wrapText="1"/>
      <protection locked="0"/>
    </xf>
    <xf numFmtId="172" fontId="12" fillId="0" borderId="26" xfId="75" applyNumberFormat="1" applyFont="1" applyFill="1" applyBorder="1" applyAlignment="1" applyProtection="1">
      <alignment horizontal="center" vertical="center" wrapText="1"/>
      <protection locked="0"/>
    </xf>
    <xf numFmtId="172" fontId="12" fillId="0" borderId="28" xfId="75" applyNumberFormat="1" applyFont="1" applyFill="1" applyBorder="1" applyAlignment="1" applyProtection="1">
      <alignment horizontal="center" vertical="center" wrapText="1"/>
      <protection locked="0"/>
    </xf>
    <xf numFmtId="3" fontId="17" fillId="6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9" xfId="0" applyFont="1" applyFill="1" applyBorder="1" applyAlignment="1" applyProtection="1">
      <alignment horizontal="center" vertical="center" textRotation="90" wrapText="1"/>
      <protection locked="0"/>
    </xf>
    <xf numFmtId="0" fontId="17" fillId="6" borderId="30" xfId="0" applyFont="1" applyFill="1" applyBorder="1" applyAlignment="1" applyProtection="1">
      <alignment horizontal="center" vertical="center" textRotation="90" wrapText="1"/>
      <protection locked="0"/>
    </xf>
    <xf numFmtId="172" fontId="17" fillId="6" borderId="31" xfId="0" applyNumberFormat="1" applyFont="1" applyFill="1" applyBorder="1" applyAlignment="1" applyProtection="1">
      <alignment horizontal="center" vertical="center" wrapText="1"/>
      <protection locked="0"/>
    </xf>
    <xf numFmtId="172" fontId="17" fillId="6" borderId="32" xfId="0" applyNumberFormat="1" applyFont="1" applyFill="1" applyBorder="1" applyAlignment="1" applyProtection="1">
      <alignment horizontal="center" vertical="center" wrapText="1"/>
      <protection locked="0"/>
    </xf>
    <xf numFmtId="172" fontId="17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horizontal="center" vertical="center" textRotation="90" wrapText="1"/>
      <protection locked="0"/>
    </xf>
    <xf numFmtId="0" fontId="18" fillId="6" borderId="30" xfId="0" applyFont="1" applyFill="1" applyBorder="1" applyAlignment="1" applyProtection="1">
      <alignment horizontal="center" vertical="center" textRotation="90" wrapText="1"/>
      <protection locked="0"/>
    </xf>
    <xf numFmtId="0" fontId="19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177" fontId="0" fillId="0" borderId="0" xfId="0" applyNumberFormat="1" applyFill="1" applyAlignment="1">
      <alignment/>
    </xf>
    <xf numFmtId="0" fontId="70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wrapText="1"/>
    </xf>
    <xf numFmtId="0" fontId="70" fillId="0" borderId="13" xfId="0" applyFont="1" applyFill="1" applyBorder="1" applyAlignment="1">
      <alignment horizontal="left" wrapText="1"/>
    </xf>
    <xf numFmtId="0" fontId="70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Îáû÷íûé_ÐÎÌÀÍ--Ø-8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მძიმე 2" xfId="71"/>
    <cellStyle name="მძიმე 3" xfId="72"/>
    <cellStyle name="ჩვეულებრივი 2" xfId="73"/>
    <cellStyle name="ჩვეულებრივი 3" xfId="74"/>
    <cellStyle name="ჩვეულებრივი 4" xfId="75"/>
    <cellStyle name="ჩვეულებრივი 4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7">
      <selection activeCell="M13" sqref="M13"/>
    </sheetView>
  </sheetViews>
  <sheetFormatPr defaultColWidth="8.796875" defaultRowHeight="14.25"/>
  <cols>
    <col min="1" max="1" width="3.8984375" style="70" customWidth="1"/>
    <col min="2" max="2" width="3.59765625" style="70" customWidth="1"/>
    <col min="3" max="3" width="4.8984375" style="70" customWidth="1"/>
    <col min="4" max="4" width="4.19921875" style="74" customWidth="1"/>
    <col min="5" max="5" width="39" style="1" customWidth="1"/>
    <col min="6" max="6" width="10" style="97" customWidth="1"/>
    <col min="7" max="7" width="11" style="97" customWidth="1"/>
    <col min="8" max="11" width="10.59765625" style="97" customWidth="1"/>
    <col min="12" max="12" width="11.8984375" style="19" customWidth="1"/>
    <col min="13" max="13" width="10.3984375" style="19" customWidth="1"/>
    <col min="14" max="14" width="11.09765625" style="19" customWidth="1"/>
    <col min="15" max="16384" width="9" style="1" customWidth="1"/>
  </cols>
  <sheetData>
    <row r="1" spans="1:14" ht="28.5" customHeight="1">
      <c r="A1" s="121" t="s">
        <v>157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0.25" customHeight="1">
      <c r="A2" s="104" t="s">
        <v>156</v>
      </c>
      <c r="B2" s="105"/>
      <c r="C2" s="105"/>
      <c r="D2" s="105"/>
      <c r="E2" s="106"/>
      <c r="F2" s="123" t="s">
        <v>166</v>
      </c>
      <c r="G2" s="123"/>
      <c r="H2" s="123"/>
      <c r="I2" s="123" t="s">
        <v>165</v>
      </c>
      <c r="J2" s="123"/>
      <c r="K2" s="123"/>
      <c r="L2" s="128" t="s">
        <v>164</v>
      </c>
      <c r="M2" s="128"/>
      <c r="N2" s="128"/>
    </row>
    <row r="3" spans="1:16" ht="22.5" customHeight="1" thickBot="1">
      <c r="A3" s="107"/>
      <c r="B3" s="108"/>
      <c r="C3" s="108"/>
      <c r="D3" s="108"/>
      <c r="E3" s="109"/>
      <c r="F3" s="124" t="s">
        <v>0</v>
      </c>
      <c r="G3" s="126" t="s">
        <v>1</v>
      </c>
      <c r="H3" s="127"/>
      <c r="I3" s="124" t="s">
        <v>0</v>
      </c>
      <c r="J3" s="126" t="s">
        <v>1</v>
      </c>
      <c r="K3" s="127"/>
      <c r="L3" s="129" t="s">
        <v>0</v>
      </c>
      <c r="M3" s="119" t="s">
        <v>1</v>
      </c>
      <c r="N3" s="120"/>
      <c r="P3" s="1" t="s">
        <v>120</v>
      </c>
    </row>
    <row r="4" spans="1:14" s="7" customFormat="1" ht="145.5" customHeight="1">
      <c r="A4" s="110"/>
      <c r="B4" s="111"/>
      <c r="C4" s="111"/>
      <c r="D4" s="111"/>
      <c r="E4" s="112"/>
      <c r="F4" s="125"/>
      <c r="G4" s="48" t="s">
        <v>108</v>
      </c>
      <c r="H4" s="49" t="s">
        <v>2</v>
      </c>
      <c r="I4" s="125"/>
      <c r="J4" s="48" t="s">
        <v>108</v>
      </c>
      <c r="K4" s="49" t="s">
        <v>2</v>
      </c>
      <c r="L4" s="130"/>
      <c r="M4" s="48" t="s">
        <v>108</v>
      </c>
      <c r="N4" s="49" t="s">
        <v>2</v>
      </c>
    </row>
    <row r="5" spans="1:14" s="7" customFormat="1" ht="50.25" customHeight="1">
      <c r="A5" s="113" t="s">
        <v>116</v>
      </c>
      <c r="B5" s="114"/>
      <c r="C5" s="114"/>
      <c r="D5" s="114"/>
      <c r="E5" s="115"/>
      <c r="F5" s="21">
        <v>812</v>
      </c>
      <c r="G5" s="21">
        <v>812</v>
      </c>
      <c r="H5" s="21">
        <v>0</v>
      </c>
      <c r="I5" s="21">
        <v>972.98</v>
      </c>
      <c r="J5" s="21">
        <v>972.98</v>
      </c>
      <c r="K5" s="21">
        <v>0</v>
      </c>
      <c r="L5" s="20">
        <f>M5+N5</f>
        <v>1062.5</v>
      </c>
      <c r="M5" s="21">
        <f>M6</f>
        <v>1062.5</v>
      </c>
      <c r="N5" s="21">
        <v>0</v>
      </c>
    </row>
    <row r="6" spans="1:14" s="7" customFormat="1" ht="33" customHeight="1">
      <c r="A6" s="113" t="s">
        <v>117</v>
      </c>
      <c r="B6" s="114"/>
      <c r="C6" s="114"/>
      <c r="D6" s="114"/>
      <c r="E6" s="115"/>
      <c r="F6" s="21">
        <f>G6</f>
        <v>812</v>
      </c>
      <c r="G6" s="21">
        <v>812</v>
      </c>
      <c r="H6" s="21">
        <v>0</v>
      </c>
      <c r="I6" s="21">
        <f>J6</f>
        <v>972.98</v>
      </c>
      <c r="J6" s="21">
        <v>972.98</v>
      </c>
      <c r="K6" s="21">
        <v>0</v>
      </c>
      <c r="L6" s="20">
        <f>M6</f>
        <v>1062.5</v>
      </c>
      <c r="M6" s="21">
        <f>M10</f>
        <v>1062.5</v>
      </c>
      <c r="N6" s="21">
        <v>0</v>
      </c>
    </row>
    <row r="7" spans="1:14" s="7" customFormat="1" ht="33.75" customHeight="1">
      <c r="A7" s="113" t="s">
        <v>114</v>
      </c>
      <c r="B7" s="114"/>
      <c r="C7" s="114"/>
      <c r="D7" s="114"/>
      <c r="E7" s="115"/>
      <c r="F7" s="21">
        <f>G7</f>
        <v>0</v>
      </c>
      <c r="G7" s="22">
        <v>0</v>
      </c>
      <c r="H7" s="22">
        <v>0</v>
      </c>
      <c r="I7" s="21">
        <f>J7</f>
        <v>0</v>
      </c>
      <c r="J7" s="22">
        <v>0</v>
      </c>
      <c r="K7" s="22">
        <v>0</v>
      </c>
      <c r="L7" s="20">
        <f>M7</f>
        <v>0</v>
      </c>
      <c r="M7" s="22">
        <v>0</v>
      </c>
      <c r="N7" s="22">
        <v>0</v>
      </c>
    </row>
    <row r="8" spans="1:14" s="7" customFormat="1" ht="50.25" customHeight="1">
      <c r="A8" s="113" t="s">
        <v>118</v>
      </c>
      <c r="B8" s="114"/>
      <c r="C8" s="114"/>
      <c r="D8" s="114"/>
      <c r="E8" s="115"/>
      <c r="F8" s="21">
        <f>H8</f>
        <v>0</v>
      </c>
      <c r="G8" s="21">
        <v>0</v>
      </c>
      <c r="H8" s="21">
        <v>0</v>
      </c>
      <c r="I8" s="21">
        <f>K8</f>
        <v>0</v>
      </c>
      <c r="J8" s="21">
        <v>0</v>
      </c>
      <c r="K8" s="21">
        <v>0</v>
      </c>
      <c r="L8" s="20">
        <f>N8</f>
        <v>0</v>
      </c>
      <c r="M8" s="21">
        <v>0</v>
      </c>
      <c r="N8" s="21">
        <v>0</v>
      </c>
    </row>
    <row r="9" spans="1:14" s="7" customFormat="1" ht="50.25" customHeight="1">
      <c r="A9" s="113" t="s">
        <v>119</v>
      </c>
      <c r="B9" s="114"/>
      <c r="C9" s="114"/>
      <c r="D9" s="114"/>
      <c r="E9" s="115"/>
      <c r="F9" s="21">
        <f>H9</f>
        <v>0</v>
      </c>
      <c r="G9" s="21">
        <v>0</v>
      </c>
      <c r="H9" s="21">
        <v>0</v>
      </c>
      <c r="I9" s="21">
        <f>K9</f>
        <v>0</v>
      </c>
      <c r="J9" s="21">
        <v>0</v>
      </c>
      <c r="K9" s="21">
        <v>0</v>
      </c>
      <c r="L9" s="20">
        <f>N9</f>
        <v>0</v>
      </c>
      <c r="M9" s="21">
        <v>0</v>
      </c>
      <c r="N9" s="21">
        <v>0</v>
      </c>
    </row>
    <row r="10" spans="1:14" ht="38.25" customHeight="1">
      <c r="A10" s="116" t="s">
        <v>109</v>
      </c>
      <c r="B10" s="117"/>
      <c r="C10" s="117"/>
      <c r="D10" s="117"/>
      <c r="E10" s="118"/>
      <c r="F10" s="75">
        <f>G10+H10</f>
        <v>812.065</v>
      </c>
      <c r="G10" s="75">
        <f>G12+G94</f>
        <v>812.065</v>
      </c>
      <c r="H10" s="75">
        <f>H12+H94</f>
        <v>0</v>
      </c>
      <c r="I10" s="75">
        <f>J10+K10</f>
        <v>972.98</v>
      </c>
      <c r="J10" s="75">
        <f>J12+J94</f>
        <v>972.98</v>
      </c>
      <c r="K10" s="75">
        <f>K12+K94</f>
        <v>0</v>
      </c>
      <c r="L10" s="23">
        <f>M10+N10</f>
        <v>1062.5</v>
      </c>
      <c r="M10" s="23">
        <f>M12+M94</f>
        <v>1062.5</v>
      </c>
      <c r="N10" s="23">
        <f>N12+N94</f>
        <v>0</v>
      </c>
    </row>
    <row r="11" spans="1:14" ht="24" customHeight="1">
      <c r="A11" s="101" t="s">
        <v>115</v>
      </c>
      <c r="B11" s="102"/>
      <c r="C11" s="102"/>
      <c r="D11" s="103"/>
      <c r="E11" s="8" t="s">
        <v>3</v>
      </c>
      <c r="F11" s="76">
        <v>73</v>
      </c>
      <c r="G11" s="77"/>
      <c r="H11" s="77"/>
      <c r="I11" s="76">
        <v>73</v>
      </c>
      <c r="J11" s="77"/>
      <c r="K11" s="77"/>
      <c r="L11" s="24">
        <v>75</v>
      </c>
      <c r="M11" s="25"/>
      <c r="N11" s="25"/>
    </row>
    <row r="12" spans="1:14" ht="11.25">
      <c r="A12" s="61">
        <v>2</v>
      </c>
      <c r="B12" s="61"/>
      <c r="C12" s="61"/>
      <c r="D12" s="62"/>
      <c r="E12" s="9" t="s">
        <v>4</v>
      </c>
      <c r="F12" s="76">
        <f aca="true" t="shared" si="0" ref="F12:F24">G12+H12</f>
        <v>810.065</v>
      </c>
      <c r="G12" s="76">
        <f>G13+G16+G59+G60+G68+G70+G79+G89</f>
        <v>810.065</v>
      </c>
      <c r="H12" s="76">
        <f>H13+H16+H59+H60+H68+H70+H79+H89</f>
        <v>0</v>
      </c>
      <c r="I12" s="76">
        <f aca="true" t="shared" si="1" ref="I12:I24">J12+K12</f>
        <v>968.98</v>
      </c>
      <c r="J12" s="76">
        <f>J13+J16+J59+J60+J68+J70+J79+J89</f>
        <v>968.98</v>
      </c>
      <c r="K12" s="76">
        <f>K13+K16+K59+K60+K68+K70+K79+K89</f>
        <v>0</v>
      </c>
      <c r="L12" s="24">
        <f aca="true" t="shared" si="2" ref="L12:L24">M12+N12</f>
        <v>1057.1</v>
      </c>
      <c r="M12" s="24">
        <f>M13+M16+M59+M60+M68+M70+M79+M89</f>
        <v>1057.1</v>
      </c>
      <c r="N12" s="24">
        <f>N13+N16+N59+N60+N68+N70+N79+N89</f>
        <v>0</v>
      </c>
    </row>
    <row r="13" spans="1:14" ht="11.25">
      <c r="A13" s="61">
        <v>2</v>
      </c>
      <c r="B13" s="61">
        <v>1</v>
      </c>
      <c r="C13" s="61"/>
      <c r="D13" s="62"/>
      <c r="E13" s="10" t="s">
        <v>5</v>
      </c>
      <c r="F13" s="78">
        <f t="shared" si="0"/>
        <v>496.24</v>
      </c>
      <c r="G13" s="78">
        <f>G14</f>
        <v>496.24</v>
      </c>
      <c r="H13" s="78">
        <f>H14</f>
        <v>0</v>
      </c>
      <c r="I13" s="78">
        <f t="shared" si="1"/>
        <v>588</v>
      </c>
      <c r="J13" s="78">
        <f>J14</f>
        <v>588</v>
      </c>
      <c r="K13" s="78">
        <f>K14</f>
        <v>0</v>
      </c>
      <c r="L13" s="26">
        <f t="shared" si="2"/>
        <v>677.1</v>
      </c>
      <c r="M13" s="26">
        <f>M14</f>
        <v>677.1</v>
      </c>
      <c r="N13" s="26">
        <f>N14</f>
        <v>0</v>
      </c>
    </row>
    <row r="14" spans="1:14" ht="11.25">
      <c r="A14" s="62">
        <v>2</v>
      </c>
      <c r="B14" s="62">
        <v>1</v>
      </c>
      <c r="C14" s="62">
        <v>1</v>
      </c>
      <c r="D14" s="62"/>
      <c r="E14" s="11" t="s">
        <v>6</v>
      </c>
      <c r="F14" s="78">
        <f t="shared" si="0"/>
        <v>496.24</v>
      </c>
      <c r="G14" s="78">
        <f>G15</f>
        <v>496.24</v>
      </c>
      <c r="H14" s="78">
        <f>H15</f>
        <v>0</v>
      </c>
      <c r="I14" s="78">
        <f t="shared" si="1"/>
        <v>588</v>
      </c>
      <c r="J14" s="78">
        <f>J15</f>
        <v>588</v>
      </c>
      <c r="K14" s="78">
        <f>K15</f>
        <v>0</v>
      </c>
      <c r="L14" s="26">
        <f t="shared" si="2"/>
        <v>677.1</v>
      </c>
      <c r="M14" s="26">
        <f>M15</f>
        <v>677.1</v>
      </c>
      <c r="N14" s="26">
        <f>N15</f>
        <v>0</v>
      </c>
    </row>
    <row r="15" spans="1:14" ht="11.25">
      <c r="A15" s="62">
        <v>2</v>
      </c>
      <c r="B15" s="62">
        <v>1</v>
      </c>
      <c r="C15" s="62">
        <v>1</v>
      </c>
      <c r="D15" s="62">
        <v>1</v>
      </c>
      <c r="E15" s="12" t="s">
        <v>7</v>
      </c>
      <c r="F15" s="78">
        <f t="shared" si="0"/>
        <v>496.24</v>
      </c>
      <c r="G15" s="78">
        <v>496.24</v>
      </c>
      <c r="H15" s="78">
        <v>0</v>
      </c>
      <c r="I15" s="78">
        <f t="shared" si="1"/>
        <v>588</v>
      </c>
      <c r="J15" s="78">
        <v>588</v>
      </c>
      <c r="K15" s="78">
        <v>0</v>
      </c>
      <c r="L15" s="26">
        <f t="shared" si="2"/>
        <v>677.1</v>
      </c>
      <c r="M15" s="26">
        <v>677.1</v>
      </c>
      <c r="N15" s="26">
        <v>0</v>
      </c>
    </row>
    <row r="16" spans="1:14" ht="11.25">
      <c r="A16" s="62">
        <v>2</v>
      </c>
      <c r="B16" s="62">
        <v>2</v>
      </c>
      <c r="C16" s="62"/>
      <c r="D16" s="62"/>
      <c r="E16" s="10" t="s">
        <v>9</v>
      </c>
      <c r="F16" s="78">
        <f t="shared" si="0"/>
        <v>313.825</v>
      </c>
      <c r="G16" s="78">
        <f>G17+G18+G21+G35+G36+G37+G38+G39+G46</f>
        <v>313.825</v>
      </c>
      <c r="H16" s="78">
        <f>H17+H18+H21+H35+H36+H37+H38+H39+H46</f>
        <v>0</v>
      </c>
      <c r="I16" s="78">
        <f t="shared" si="1"/>
        <v>380.98</v>
      </c>
      <c r="J16" s="78">
        <f>J17+J18+J21+J35+J36+J37+J38+J39+J46</f>
        <v>380.98</v>
      </c>
      <c r="K16" s="78">
        <f>K17+K18+K21+K35+K36+K37+K38+K39+K46</f>
        <v>0</v>
      </c>
      <c r="L16" s="26">
        <f t="shared" si="2"/>
        <v>380</v>
      </c>
      <c r="M16" s="26">
        <f>M17+M18+M21+M35+M36+M37+M38+M39+M46</f>
        <v>380</v>
      </c>
      <c r="N16" s="26">
        <f>N17+N18+N21+N35+N36+N37+N38+N39+N46</f>
        <v>0</v>
      </c>
    </row>
    <row r="17" spans="1:14" ht="11.25">
      <c r="A17" s="62">
        <v>2</v>
      </c>
      <c r="B17" s="62">
        <v>2</v>
      </c>
      <c r="C17" s="62">
        <v>1</v>
      </c>
      <c r="D17" s="62"/>
      <c r="E17" s="11" t="s">
        <v>10</v>
      </c>
      <c r="F17" s="79">
        <f t="shared" si="0"/>
        <v>10</v>
      </c>
      <c r="G17" s="80">
        <v>10</v>
      </c>
      <c r="H17" s="81">
        <v>0</v>
      </c>
      <c r="I17" s="79">
        <f t="shared" si="1"/>
        <v>12</v>
      </c>
      <c r="J17" s="80">
        <v>12</v>
      </c>
      <c r="K17" s="81">
        <v>0</v>
      </c>
      <c r="L17" s="27">
        <f t="shared" si="2"/>
        <v>12</v>
      </c>
      <c r="M17" s="28">
        <v>12</v>
      </c>
      <c r="N17" s="29">
        <v>0</v>
      </c>
    </row>
    <row r="18" spans="1:14" ht="11.25">
      <c r="A18" s="62">
        <v>2</v>
      </c>
      <c r="B18" s="62">
        <v>2</v>
      </c>
      <c r="C18" s="62">
        <v>2</v>
      </c>
      <c r="D18" s="62"/>
      <c r="E18" s="11" t="s">
        <v>11</v>
      </c>
      <c r="F18" s="79">
        <f t="shared" si="0"/>
        <v>1</v>
      </c>
      <c r="G18" s="82">
        <f>G19+G20</f>
        <v>1</v>
      </c>
      <c r="H18" s="83">
        <f>H19+H20</f>
        <v>0</v>
      </c>
      <c r="I18" s="79">
        <f t="shared" si="1"/>
        <v>1</v>
      </c>
      <c r="J18" s="82">
        <f>J19+J20</f>
        <v>1</v>
      </c>
      <c r="K18" s="83">
        <f>K19+K20</f>
        <v>0</v>
      </c>
      <c r="L18" s="27">
        <f t="shared" si="2"/>
        <v>2</v>
      </c>
      <c r="M18" s="30">
        <f>M19+M20</f>
        <v>2</v>
      </c>
      <c r="N18" s="31">
        <f>N19+N20</f>
        <v>0</v>
      </c>
    </row>
    <row r="19" spans="1:14" ht="11.25">
      <c r="A19" s="62">
        <v>2</v>
      </c>
      <c r="B19" s="62">
        <v>2</v>
      </c>
      <c r="C19" s="62">
        <v>2</v>
      </c>
      <c r="D19" s="62">
        <v>1</v>
      </c>
      <c r="E19" s="12" t="s">
        <v>12</v>
      </c>
      <c r="F19" s="84">
        <f t="shared" si="0"/>
        <v>1</v>
      </c>
      <c r="G19" s="85">
        <v>1</v>
      </c>
      <c r="H19" s="86">
        <v>0</v>
      </c>
      <c r="I19" s="84">
        <f t="shared" si="1"/>
        <v>1</v>
      </c>
      <c r="J19" s="85">
        <v>1</v>
      </c>
      <c r="K19" s="86">
        <v>0</v>
      </c>
      <c r="L19" s="32">
        <f t="shared" si="2"/>
        <v>2</v>
      </c>
      <c r="M19" s="33">
        <v>2</v>
      </c>
      <c r="N19" s="34">
        <v>0</v>
      </c>
    </row>
    <row r="20" spans="1:14" ht="11.25">
      <c r="A20" s="62">
        <v>2</v>
      </c>
      <c r="B20" s="62">
        <v>2</v>
      </c>
      <c r="C20" s="62">
        <v>2</v>
      </c>
      <c r="D20" s="62">
        <v>2</v>
      </c>
      <c r="E20" s="12" t="s">
        <v>13</v>
      </c>
      <c r="F20" s="84">
        <f t="shared" si="0"/>
        <v>0</v>
      </c>
      <c r="G20" s="85">
        <v>0</v>
      </c>
      <c r="H20" s="86">
        <v>0</v>
      </c>
      <c r="I20" s="84">
        <f t="shared" si="1"/>
        <v>0</v>
      </c>
      <c r="J20" s="85">
        <v>0</v>
      </c>
      <c r="K20" s="86">
        <v>0</v>
      </c>
      <c r="L20" s="32">
        <f t="shared" si="2"/>
        <v>0</v>
      </c>
      <c r="M20" s="33">
        <v>0</v>
      </c>
      <c r="N20" s="34">
        <v>0</v>
      </c>
    </row>
    <row r="21" spans="1:14" ht="11.25">
      <c r="A21" s="62">
        <v>2</v>
      </c>
      <c r="B21" s="62">
        <v>2</v>
      </c>
      <c r="C21" s="62">
        <v>3</v>
      </c>
      <c r="D21" s="62"/>
      <c r="E21" s="11" t="s">
        <v>14</v>
      </c>
      <c r="F21" s="79">
        <f t="shared" si="0"/>
        <v>10</v>
      </c>
      <c r="G21" s="82">
        <f>G22+G23+G24+G25+G26+G27+G28+G29+G30+G31+G32+G33+G34</f>
        <v>10</v>
      </c>
      <c r="H21" s="82">
        <f>H22+H23+H24+H25+H26+H27+H28+H29+H30+H31+H32+H33+H34</f>
        <v>0</v>
      </c>
      <c r="I21" s="79">
        <f t="shared" si="1"/>
        <v>10</v>
      </c>
      <c r="J21" s="82">
        <f>J22+J23+J24+J25+J26+J27+J28+J29+J30+J31+J32+J33+J34</f>
        <v>10</v>
      </c>
      <c r="K21" s="82">
        <f>K22+K23+K24+K25+K26+K27+K28+K29+K30+K31+K32+K33+K34</f>
        <v>0</v>
      </c>
      <c r="L21" s="27">
        <f t="shared" si="2"/>
        <v>12</v>
      </c>
      <c r="M21" s="30">
        <f>M22+M23+M24+M25+M26+M27+M28+M29+M30+M31+M32+M33+M34</f>
        <v>12</v>
      </c>
      <c r="N21" s="30">
        <f>N22+N23+N24+N25+N26+N27+N28+N29+N30+N31+N32+N33+N34</f>
        <v>0</v>
      </c>
    </row>
    <row r="22" spans="1:14" ht="45">
      <c r="A22" s="62">
        <v>2</v>
      </c>
      <c r="B22" s="62">
        <v>2</v>
      </c>
      <c r="C22" s="62">
        <v>3</v>
      </c>
      <c r="D22" s="62">
        <v>1</v>
      </c>
      <c r="E22" s="12" t="s">
        <v>15</v>
      </c>
      <c r="F22" s="84">
        <f t="shared" si="0"/>
        <v>1.2</v>
      </c>
      <c r="G22" s="85">
        <v>1.2</v>
      </c>
      <c r="H22" s="86"/>
      <c r="I22" s="84">
        <f t="shared" si="1"/>
        <v>1.7</v>
      </c>
      <c r="J22" s="85">
        <v>1.7</v>
      </c>
      <c r="K22" s="86"/>
      <c r="L22" s="32">
        <f t="shared" si="2"/>
        <v>2</v>
      </c>
      <c r="M22" s="33">
        <v>2</v>
      </c>
      <c r="N22" s="34"/>
    </row>
    <row r="23" spans="1:14" ht="22.5">
      <c r="A23" s="62">
        <v>2</v>
      </c>
      <c r="B23" s="62">
        <v>2</v>
      </c>
      <c r="C23" s="62">
        <v>3</v>
      </c>
      <c r="D23" s="62">
        <v>2</v>
      </c>
      <c r="E23" s="13" t="s">
        <v>59</v>
      </c>
      <c r="F23" s="84">
        <f t="shared" si="0"/>
        <v>0.4</v>
      </c>
      <c r="G23" s="85">
        <v>0.4</v>
      </c>
      <c r="H23" s="86"/>
      <c r="I23" s="84">
        <f t="shared" si="1"/>
        <v>0.5</v>
      </c>
      <c r="J23" s="85">
        <v>0.5</v>
      </c>
      <c r="K23" s="86"/>
      <c r="L23" s="32">
        <f t="shared" si="2"/>
        <v>1</v>
      </c>
      <c r="M23" s="33">
        <v>1</v>
      </c>
      <c r="N23" s="34"/>
    </row>
    <row r="24" spans="1:14" ht="45">
      <c r="A24" s="62">
        <v>2</v>
      </c>
      <c r="B24" s="62">
        <v>2</v>
      </c>
      <c r="C24" s="62">
        <v>3</v>
      </c>
      <c r="D24" s="62">
        <v>3</v>
      </c>
      <c r="E24" s="13" t="s">
        <v>16</v>
      </c>
      <c r="F24" s="84">
        <f t="shared" si="0"/>
        <v>0</v>
      </c>
      <c r="G24" s="85"/>
      <c r="H24" s="86"/>
      <c r="I24" s="84">
        <f t="shared" si="1"/>
        <v>0</v>
      </c>
      <c r="J24" s="85"/>
      <c r="K24" s="86"/>
      <c r="L24" s="32">
        <f t="shared" si="2"/>
        <v>0</v>
      </c>
      <c r="M24" s="33"/>
      <c r="N24" s="34"/>
    </row>
    <row r="25" spans="1:14" ht="22.5">
      <c r="A25" s="62">
        <v>2</v>
      </c>
      <c r="B25" s="62">
        <v>2</v>
      </c>
      <c r="C25" s="62">
        <v>3</v>
      </c>
      <c r="D25" s="62">
        <v>4</v>
      </c>
      <c r="E25" s="12" t="s">
        <v>17</v>
      </c>
      <c r="F25" s="84">
        <f>G25+H25</f>
        <v>0</v>
      </c>
      <c r="G25" s="84">
        <v>0</v>
      </c>
      <c r="H25" s="87">
        <v>0</v>
      </c>
      <c r="I25" s="84">
        <f>J25+K25</f>
        <v>0</v>
      </c>
      <c r="J25" s="84">
        <v>0</v>
      </c>
      <c r="K25" s="87">
        <v>0</v>
      </c>
      <c r="L25" s="32">
        <f>M25+N25</f>
        <v>0</v>
      </c>
      <c r="M25" s="32">
        <v>0</v>
      </c>
      <c r="N25" s="35">
        <v>0</v>
      </c>
    </row>
    <row r="26" spans="1:14" ht="22.5">
      <c r="A26" s="62">
        <v>2</v>
      </c>
      <c r="B26" s="62">
        <v>2</v>
      </c>
      <c r="C26" s="62">
        <v>3</v>
      </c>
      <c r="D26" s="62">
        <v>5</v>
      </c>
      <c r="E26" s="12" t="s">
        <v>18</v>
      </c>
      <c r="F26" s="84">
        <f aca="true" t="shared" si="3" ref="F26:F45">G26+H26</f>
        <v>0.5</v>
      </c>
      <c r="G26" s="84">
        <v>0.5</v>
      </c>
      <c r="H26" s="87">
        <v>0</v>
      </c>
      <c r="I26" s="84">
        <f aca="true" t="shared" si="4" ref="I26:I45">J26+K26</f>
        <v>1</v>
      </c>
      <c r="J26" s="84">
        <v>1</v>
      </c>
      <c r="K26" s="87">
        <v>0</v>
      </c>
      <c r="L26" s="32">
        <f aca="true" t="shared" si="5" ref="L26:L45">M26+N26</f>
        <v>1.5</v>
      </c>
      <c r="M26" s="32">
        <v>1.5</v>
      </c>
      <c r="N26" s="35">
        <v>0</v>
      </c>
    </row>
    <row r="27" spans="1:14" ht="22.5">
      <c r="A27" s="62">
        <v>2</v>
      </c>
      <c r="B27" s="62">
        <v>2</v>
      </c>
      <c r="C27" s="62">
        <v>3</v>
      </c>
      <c r="D27" s="62">
        <v>6</v>
      </c>
      <c r="E27" s="12" t="s">
        <v>60</v>
      </c>
      <c r="F27" s="84">
        <f t="shared" si="3"/>
        <v>3.6</v>
      </c>
      <c r="G27" s="85">
        <v>3.6</v>
      </c>
      <c r="H27" s="86"/>
      <c r="I27" s="84">
        <f t="shared" si="4"/>
        <v>2.6</v>
      </c>
      <c r="J27" s="85">
        <v>2.6</v>
      </c>
      <c r="K27" s="86"/>
      <c r="L27" s="32">
        <f t="shared" si="5"/>
        <v>2.5</v>
      </c>
      <c r="M27" s="33">
        <v>2.5</v>
      </c>
      <c r="N27" s="34"/>
    </row>
    <row r="28" spans="1:14" ht="22.5">
      <c r="A28" s="62">
        <v>2</v>
      </c>
      <c r="B28" s="62">
        <v>2</v>
      </c>
      <c r="C28" s="62">
        <v>3</v>
      </c>
      <c r="D28" s="62">
        <v>7</v>
      </c>
      <c r="E28" s="14" t="s">
        <v>61</v>
      </c>
      <c r="F28" s="84">
        <f t="shared" si="3"/>
        <v>0</v>
      </c>
      <c r="G28" s="85"/>
      <c r="H28" s="86"/>
      <c r="I28" s="84">
        <f t="shared" si="4"/>
        <v>0</v>
      </c>
      <c r="J28" s="85"/>
      <c r="K28" s="86"/>
      <c r="L28" s="32">
        <f t="shared" si="5"/>
        <v>0</v>
      </c>
      <c r="M28" s="33"/>
      <c r="N28" s="34"/>
    </row>
    <row r="29" spans="1:14" ht="33.75">
      <c r="A29" s="62">
        <v>2</v>
      </c>
      <c r="B29" s="62">
        <v>2</v>
      </c>
      <c r="C29" s="62">
        <v>3</v>
      </c>
      <c r="D29" s="62">
        <v>8</v>
      </c>
      <c r="E29" s="12" t="s">
        <v>19</v>
      </c>
      <c r="F29" s="84">
        <f t="shared" si="3"/>
        <v>0</v>
      </c>
      <c r="G29" s="85"/>
      <c r="H29" s="86"/>
      <c r="I29" s="84">
        <f t="shared" si="4"/>
        <v>0</v>
      </c>
      <c r="J29" s="85"/>
      <c r="K29" s="86"/>
      <c r="L29" s="32">
        <f t="shared" si="5"/>
        <v>0</v>
      </c>
      <c r="M29" s="33"/>
      <c r="N29" s="34"/>
    </row>
    <row r="30" spans="1:14" ht="45">
      <c r="A30" s="62">
        <v>2</v>
      </c>
      <c r="B30" s="62">
        <v>2</v>
      </c>
      <c r="C30" s="62">
        <v>3</v>
      </c>
      <c r="D30" s="62">
        <v>9</v>
      </c>
      <c r="E30" s="12" t="s">
        <v>62</v>
      </c>
      <c r="F30" s="84">
        <f t="shared" si="3"/>
        <v>0</v>
      </c>
      <c r="G30" s="85"/>
      <c r="H30" s="86"/>
      <c r="I30" s="84">
        <f t="shared" si="4"/>
        <v>0</v>
      </c>
      <c r="J30" s="85"/>
      <c r="K30" s="86"/>
      <c r="L30" s="32">
        <f t="shared" si="5"/>
        <v>0</v>
      </c>
      <c r="M30" s="33"/>
      <c r="N30" s="34"/>
    </row>
    <row r="31" spans="1:14" ht="11.25">
      <c r="A31" s="62">
        <v>2</v>
      </c>
      <c r="B31" s="62">
        <v>2</v>
      </c>
      <c r="C31" s="62">
        <v>3</v>
      </c>
      <c r="D31" s="62">
        <v>10</v>
      </c>
      <c r="E31" s="12" t="s">
        <v>20</v>
      </c>
      <c r="F31" s="84">
        <f t="shared" si="3"/>
        <v>2.2</v>
      </c>
      <c r="G31" s="85">
        <v>2.2</v>
      </c>
      <c r="H31" s="86"/>
      <c r="I31" s="84">
        <f t="shared" si="4"/>
        <v>2</v>
      </c>
      <c r="J31" s="85">
        <v>2</v>
      </c>
      <c r="K31" s="86"/>
      <c r="L31" s="32">
        <f t="shared" si="5"/>
        <v>2.5</v>
      </c>
      <c r="M31" s="33">
        <v>2.5</v>
      </c>
      <c r="N31" s="34"/>
    </row>
    <row r="32" spans="1:14" ht="11.25">
      <c r="A32" s="62">
        <v>2</v>
      </c>
      <c r="B32" s="62">
        <v>2</v>
      </c>
      <c r="C32" s="62">
        <v>3</v>
      </c>
      <c r="D32" s="62">
        <v>11</v>
      </c>
      <c r="E32" s="12" t="s">
        <v>21</v>
      </c>
      <c r="F32" s="84">
        <f t="shared" si="3"/>
        <v>0</v>
      </c>
      <c r="G32" s="85">
        <v>0</v>
      </c>
      <c r="H32" s="86"/>
      <c r="I32" s="84">
        <f t="shared" si="4"/>
        <v>0</v>
      </c>
      <c r="J32" s="85">
        <v>0</v>
      </c>
      <c r="K32" s="86"/>
      <c r="L32" s="32">
        <f t="shared" si="5"/>
        <v>0</v>
      </c>
      <c r="M32" s="33">
        <v>0</v>
      </c>
      <c r="N32" s="34"/>
    </row>
    <row r="33" spans="1:14" ht="11.25">
      <c r="A33" s="62">
        <v>2</v>
      </c>
      <c r="B33" s="62">
        <v>2</v>
      </c>
      <c r="C33" s="62">
        <v>3</v>
      </c>
      <c r="D33" s="62">
        <v>12</v>
      </c>
      <c r="E33" s="12" t="s">
        <v>22</v>
      </c>
      <c r="F33" s="84">
        <f t="shared" si="3"/>
        <v>2</v>
      </c>
      <c r="G33" s="84">
        <v>2</v>
      </c>
      <c r="H33" s="84">
        <v>0</v>
      </c>
      <c r="I33" s="84">
        <f t="shared" si="4"/>
        <v>2</v>
      </c>
      <c r="J33" s="84">
        <v>2</v>
      </c>
      <c r="K33" s="84">
        <v>0</v>
      </c>
      <c r="L33" s="32">
        <f t="shared" si="5"/>
        <v>2.5</v>
      </c>
      <c r="M33" s="32">
        <v>2.5</v>
      </c>
      <c r="N33" s="32">
        <v>0</v>
      </c>
    </row>
    <row r="34" spans="1:14" ht="22.5">
      <c r="A34" s="62">
        <v>2</v>
      </c>
      <c r="B34" s="62">
        <v>2</v>
      </c>
      <c r="C34" s="62">
        <v>3</v>
      </c>
      <c r="D34" s="62">
        <v>14</v>
      </c>
      <c r="E34" s="12" t="s">
        <v>23</v>
      </c>
      <c r="F34" s="84">
        <f t="shared" si="3"/>
        <v>0.1</v>
      </c>
      <c r="G34" s="85">
        <v>0.1</v>
      </c>
      <c r="H34" s="86"/>
      <c r="I34" s="84">
        <f t="shared" si="4"/>
        <v>0.2</v>
      </c>
      <c r="J34" s="85">
        <v>0.2</v>
      </c>
      <c r="K34" s="86"/>
      <c r="L34" s="32">
        <f t="shared" si="5"/>
        <v>0</v>
      </c>
      <c r="M34" s="33">
        <v>0</v>
      </c>
      <c r="N34" s="34"/>
    </row>
    <row r="35" spans="1:14" ht="11.25">
      <c r="A35" s="62">
        <v>2</v>
      </c>
      <c r="B35" s="62">
        <v>2</v>
      </c>
      <c r="C35" s="62">
        <v>4</v>
      </c>
      <c r="D35" s="62"/>
      <c r="E35" s="11" t="s">
        <v>24</v>
      </c>
      <c r="F35" s="79">
        <f t="shared" si="3"/>
        <v>0</v>
      </c>
      <c r="G35" s="80">
        <v>0</v>
      </c>
      <c r="H35" s="81">
        <v>0</v>
      </c>
      <c r="I35" s="79">
        <f t="shared" si="4"/>
        <v>0</v>
      </c>
      <c r="J35" s="80">
        <v>0</v>
      </c>
      <c r="K35" s="81">
        <v>0</v>
      </c>
      <c r="L35" s="27">
        <f t="shared" si="5"/>
        <v>0</v>
      </c>
      <c r="M35" s="28">
        <v>0</v>
      </c>
      <c r="N35" s="29">
        <v>0</v>
      </c>
    </row>
    <row r="36" spans="1:14" ht="11.25">
      <c r="A36" s="62">
        <v>2</v>
      </c>
      <c r="B36" s="62">
        <v>2</v>
      </c>
      <c r="C36" s="62">
        <v>5</v>
      </c>
      <c r="D36" s="62"/>
      <c r="E36" s="11" t="s">
        <v>63</v>
      </c>
      <c r="F36" s="79">
        <f t="shared" si="3"/>
        <v>0</v>
      </c>
      <c r="G36" s="80"/>
      <c r="H36" s="81"/>
      <c r="I36" s="79">
        <f t="shared" si="4"/>
        <v>0</v>
      </c>
      <c r="J36" s="80"/>
      <c r="K36" s="81"/>
      <c r="L36" s="27">
        <f t="shared" si="5"/>
        <v>0</v>
      </c>
      <c r="M36" s="28"/>
      <c r="N36" s="29"/>
    </row>
    <row r="37" spans="1:14" ht="11.25">
      <c r="A37" s="62">
        <v>2</v>
      </c>
      <c r="B37" s="62">
        <v>2</v>
      </c>
      <c r="C37" s="62">
        <v>6</v>
      </c>
      <c r="D37" s="62"/>
      <c r="E37" s="11" t="s">
        <v>64</v>
      </c>
      <c r="F37" s="79">
        <f t="shared" si="3"/>
        <v>0</v>
      </c>
      <c r="G37" s="80"/>
      <c r="H37" s="81"/>
      <c r="I37" s="79">
        <f t="shared" si="4"/>
        <v>0</v>
      </c>
      <c r="J37" s="80"/>
      <c r="K37" s="81"/>
      <c r="L37" s="27">
        <f t="shared" si="5"/>
        <v>0</v>
      </c>
      <c r="M37" s="28"/>
      <c r="N37" s="29"/>
    </row>
    <row r="38" spans="1:14" ht="33.75">
      <c r="A38" s="62">
        <v>2</v>
      </c>
      <c r="B38" s="62">
        <v>2</v>
      </c>
      <c r="C38" s="62">
        <v>7</v>
      </c>
      <c r="D38" s="62"/>
      <c r="E38" s="11" t="s">
        <v>25</v>
      </c>
      <c r="F38" s="79">
        <f t="shared" si="3"/>
        <v>6</v>
      </c>
      <c r="G38" s="80">
        <v>6</v>
      </c>
      <c r="H38" s="81">
        <v>0</v>
      </c>
      <c r="I38" s="79">
        <f t="shared" si="4"/>
        <v>5</v>
      </c>
      <c r="J38" s="80">
        <v>5</v>
      </c>
      <c r="K38" s="81">
        <v>0</v>
      </c>
      <c r="L38" s="27">
        <f t="shared" si="5"/>
        <v>7</v>
      </c>
      <c r="M38" s="28">
        <v>7</v>
      </c>
      <c r="N38" s="29">
        <v>0</v>
      </c>
    </row>
    <row r="39" spans="1:14" ht="33.75">
      <c r="A39" s="62">
        <v>2</v>
      </c>
      <c r="B39" s="62">
        <v>2</v>
      </c>
      <c r="C39" s="62">
        <v>8</v>
      </c>
      <c r="D39" s="62"/>
      <c r="E39" s="11" t="s">
        <v>26</v>
      </c>
      <c r="F39" s="79">
        <f t="shared" si="3"/>
        <v>237.51999999999998</v>
      </c>
      <c r="G39" s="83">
        <f>SUM(G40:G45)</f>
        <v>237.51999999999998</v>
      </c>
      <c r="H39" s="83">
        <f>SUM(H40:H45)</f>
        <v>0</v>
      </c>
      <c r="I39" s="79">
        <f t="shared" si="4"/>
        <v>257</v>
      </c>
      <c r="J39" s="83">
        <f>SUM(J40:J45)</f>
        <v>257</v>
      </c>
      <c r="K39" s="83">
        <f>SUM(K40:K45)</f>
        <v>0</v>
      </c>
      <c r="L39" s="27">
        <f t="shared" si="5"/>
        <v>257</v>
      </c>
      <c r="M39" s="31">
        <f>SUM(M40:M45)</f>
        <v>257</v>
      </c>
      <c r="N39" s="31">
        <f>SUM(N40:N45)</f>
        <v>0</v>
      </c>
    </row>
    <row r="40" spans="1:14" ht="11.25">
      <c r="A40" s="62">
        <v>2</v>
      </c>
      <c r="B40" s="62">
        <v>2</v>
      </c>
      <c r="C40" s="62">
        <v>8</v>
      </c>
      <c r="D40" s="62">
        <v>1</v>
      </c>
      <c r="E40" s="12" t="s">
        <v>27</v>
      </c>
      <c r="F40" s="84">
        <f t="shared" si="3"/>
        <v>161.7</v>
      </c>
      <c r="G40" s="85">
        <v>161.7</v>
      </c>
      <c r="H40" s="86"/>
      <c r="I40" s="84">
        <f t="shared" si="4"/>
        <v>158</v>
      </c>
      <c r="J40" s="85">
        <v>158</v>
      </c>
      <c r="K40" s="86"/>
      <c r="L40" s="32">
        <f t="shared" si="5"/>
        <v>160</v>
      </c>
      <c r="M40" s="33">
        <v>160</v>
      </c>
      <c r="N40" s="34">
        <v>0</v>
      </c>
    </row>
    <row r="41" spans="1:14" ht="11.25">
      <c r="A41" s="62">
        <v>2</v>
      </c>
      <c r="B41" s="62">
        <v>2</v>
      </c>
      <c r="C41" s="62">
        <v>8</v>
      </c>
      <c r="D41" s="62">
        <v>2</v>
      </c>
      <c r="E41" s="12" t="s">
        <v>28</v>
      </c>
      <c r="F41" s="84">
        <f t="shared" si="3"/>
        <v>47</v>
      </c>
      <c r="G41" s="85">
        <v>47</v>
      </c>
      <c r="H41" s="86">
        <v>0</v>
      </c>
      <c r="I41" s="84">
        <f t="shared" si="4"/>
        <v>72</v>
      </c>
      <c r="J41" s="85">
        <v>72</v>
      </c>
      <c r="K41" s="86">
        <v>0</v>
      </c>
      <c r="L41" s="32">
        <f t="shared" si="5"/>
        <v>72</v>
      </c>
      <c r="M41" s="33">
        <v>72</v>
      </c>
      <c r="N41" s="34">
        <v>0</v>
      </c>
    </row>
    <row r="42" spans="1:14" ht="22.5">
      <c r="A42" s="62">
        <v>2</v>
      </c>
      <c r="B42" s="62">
        <v>2</v>
      </c>
      <c r="C42" s="62">
        <v>8</v>
      </c>
      <c r="D42" s="62">
        <v>3</v>
      </c>
      <c r="E42" s="12" t="s">
        <v>29</v>
      </c>
      <c r="F42" s="84">
        <f t="shared" si="3"/>
        <v>27</v>
      </c>
      <c r="G42" s="85">
        <v>27</v>
      </c>
      <c r="H42" s="86"/>
      <c r="I42" s="84">
        <f t="shared" si="4"/>
        <v>25</v>
      </c>
      <c r="J42" s="85">
        <v>25</v>
      </c>
      <c r="K42" s="86"/>
      <c r="L42" s="32">
        <f t="shared" si="5"/>
        <v>23</v>
      </c>
      <c r="M42" s="33">
        <v>23</v>
      </c>
      <c r="N42" s="34"/>
    </row>
    <row r="43" spans="1:14" ht="22.5">
      <c r="A43" s="62">
        <v>2</v>
      </c>
      <c r="B43" s="62">
        <v>2</v>
      </c>
      <c r="C43" s="62">
        <v>8</v>
      </c>
      <c r="D43" s="62">
        <v>4</v>
      </c>
      <c r="E43" s="12" t="s">
        <v>30</v>
      </c>
      <c r="F43" s="84">
        <f t="shared" si="3"/>
        <v>1</v>
      </c>
      <c r="G43" s="85">
        <v>1</v>
      </c>
      <c r="H43" s="86">
        <v>0</v>
      </c>
      <c r="I43" s="84">
        <f t="shared" si="4"/>
        <v>1</v>
      </c>
      <c r="J43" s="85">
        <v>1</v>
      </c>
      <c r="K43" s="86">
        <v>0</v>
      </c>
      <c r="L43" s="32">
        <f t="shared" si="5"/>
        <v>1</v>
      </c>
      <c r="M43" s="33">
        <v>1</v>
      </c>
      <c r="N43" s="34">
        <v>0</v>
      </c>
    </row>
    <row r="44" spans="1:14" ht="22.5">
      <c r="A44" s="62">
        <v>2</v>
      </c>
      <c r="B44" s="62">
        <v>2</v>
      </c>
      <c r="C44" s="62">
        <v>8</v>
      </c>
      <c r="D44" s="62">
        <v>5</v>
      </c>
      <c r="E44" s="12" t="s">
        <v>65</v>
      </c>
      <c r="F44" s="84">
        <f t="shared" si="3"/>
        <v>0</v>
      </c>
      <c r="G44" s="85"/>
      <c r="H44" s="86">
        <v>0</v>
      </c>
      <c r="I44" s="84">
        <f t="shared" si="4"/>
        <v>0</v>
      </c>
      <c r="J44" s="85"/>
      <c r="K44" s="86">
        <v>0</v>
      </c>
      <c r="L44" s="32">
        <f t="shared" si="5"/>
        <v>0</v>
      </c>
      <c r="M44" s="33"/>
      <c r="N44" s="34">
        <v>0</v>
      </c>
    </row>
    <row r="45" spans="1:14" ht="33.75">
      <c r="A45" s="62">
        <v>2</v>
      </c>
      <c r="B45" s="62">
        <v>2</v>
      </c>
      <c r="C45" s="62">
        <v>8</v>
      </c>
      <c r="D45" s="62">
        <v>6</v>
      </c>
      <c r="E45" s="12" t="s">
        <v>31</v>
      </c>
      <c r="F45" s="84">
        <f t="shared" si="3"/>
        <v>0.82</v>
      </c>
      <c r="G45" s="85">
        <v>0.82</v>
      </c>
      <c r="H45" s="86">
        <v>0</v>
      </c>
      <c r="I45" s="84">
        <f t="shared" si="4"/>
        <v>1</v>
      </c>
      <c r="J45" s="85">
        <v>1</v>
      </c>
      <c r="K45" s="86">
        <v>0</v>
      </c>
      <c r="L45" s="32">
        <f t="shared" si="5"/>
        <v>1</v>
      </c>
      <c r="M45" s="33">
        <v>1</v>
      </c>
      <c r="N45" s="34">
        <v>0</v>
      </c>
    </row>
    <row r="46" spans="1:14" ht="11.25">
      <c r="A46" s="62">
        <v>2</v>
      </c>
      <c r="B46" s="62">
        <v>2</v>
      </c>
      <c r="C46" s="62">
        <v>10</v>
      </c>
      <c r="D46" s="62"/>
      <c r="E46" s="11" t="s">
        <v>32</v>
      </c>
      <c r="F46" s="79">
        <f>G46+H46</f>
        <v>49.305</v>
      </c>
      <c r="G46" s="83">
        <f>SUM(G47:G58)</f>
        <v>49.305</v>
      </c>
      <c r="H46" s="83">
        <f>SUM(H47:H58)</f>
        <v>0</v>
      </c>
      <c r="I46" s="79">
        <f>J46+K46</f>
        <v>95.98</v>
      </c>
      <c r="J46" s="83">
        <f>SUM(J47:J58)</f>
        <v>95.98</v>
      </c>
      <c r="K46" s="83">
        <f>SUM(K47:K58)</f>
        <v>0</v>
      </c>
      <c r="L46" s="27">
        <f>M46+N46</f>
        <v>90</v>
      </c>
      <c r="M46" s="31">
        <f>SUM(M47:M58)</f>
        <v>90</v>
      </c>
      <c r="N46" s="31">
        <f>SUM(N47:N58)</f>
        <v>0</v>
      </c>
    </row>
    <row r="47" spans="1:14" ht="11.25">
      <c r="A47" s="62">
        <v>2</v>
      </c>
      <c r="B47" s="62">
        <v>2</v>
      </c>
      <c r="C47" s="62">
        <v>10</v>
      </c>
      <c r="D47" s="62">
        <v>1</v>
      </c>
      <c r="E47" s="12" t="s">
        <v>33</v>
      </c>
      <c r="F47" s="76">
        <f aca="true" t="shared" si="6" ref="F47:F94">G47+H47</f>
        <v>0</v>
      </c>
      <c r="G47" s="88"/>
      <c r="H47" s="89"/>
      <c r="I47" s="76">
        <f aca="true" t="shared" si="7" ref="I47:I94">J47+K47</f>
        <v>0</v>
      </c>
      <c r="J47" s="88"/>
      <c r="K47" s="89"/>
      <c r="L47" s="24">
        <f aca="true" t="shared" si="8" ref="L47:L94">M47+N47</f>
        <v>0</v>
      </c>
      <c r="M47" s="36"/>
      <c r="N47" s="37"/>
    </row>
    <row r="48" spans="1:14" ht="11.25">
      <c r="A48" s="62">
        <v>2</v>
      </c>
      <c r="B48" s="62">
        <v>2</v>
      </c>
      <c r="C48" s="62">
        <v>10</v>
      </c>
      <c r="D48" s="62">
        <v>3</v>
      </c>
      <c r="E48" s="12" t="s">
        <v>34</v>
      </c>
      <c r="F48" s="84">
        <f t="shared" si="6"/>
        <v>0</v>
      </c>
      <c r="G48" s="90">
        <v>0</v>
      </c>
      <c r="H48" s="89">
        <v>0</v>
      </c>
      <c r="I48" s="84">
        <f t="shared" si="7"/>
        <v>0</v>
      </c>
      <c r="J48" s="90">
        <v>0</v>
      </c>
      <c r="K48" s="89">
        <v>0</v>
      </c>
      <c r="L48" s="32">
        <f t="shared" si="8"/>
        <v>0</v>
      </c>
      <c r="M48" s="38">
        <v>0</v>
      </c>
      <c r="N48" s="37">
        <v>0</v>
      </c>
    </row>
    <row r="49" spans="1:14" ht="33.75">
      <c r="A49" s="62">
        <v>2</v>
      </c>
      <c r="B49" s="62">
        <v>2</v>
      </c>
      <c r="C49" s="62">
        <v>10</v>
      </c>
      <c r="D49" s="62">
        <v>4</v>
      </c>
      <c r="E49" s="12" t="s">
        <v>35</v>
      </c>
      <c r="F49" s="76">
        <f t="shared" si="6"/>
        <v>0</v>
      </c>
      <c r="G49" s="90"/>
      <c r="H49" s="89"/>
      <c r="I49" s="76">
        <f t="shared" si="7"/>
        <v>0</v>
      </c>
      <c r="J49" s="90"/>
      <c r="K49" s="89"/>
      <c r="L49" s="24">
        <f t="shared" si="8"/>
        <v>0</v>
      </c>
      <c r="M49" s="38"/>
      <c r="N49" s="37"/>
    </row>
    <row r="50" spans="1:14" ht="11.25">
      <c r="A50" s="62">
        <v>2</v>
      </c>
      <c r="B50" s="62">
        <v>2</v>
      </c>
      <c r="C50" s="62">
        <v>10</v>
      </c>
      <c r="D50" s="62">
        <v>5</v>
      </c>
      <c r="E50" s="12" t="s">
        <v>66</v>
      </c>
      <c r="F50" s="76">
        <f t="shared" si="6"/>
        <v>0</v>
      </c>
      <c r="G50" s="90"/>
      <c r="H50" s="89"/>
      <c r="I50" s="76">
        <f t="shared" si="7"/>
        <v>0</v>
      </c>
      <c r="J50" s="90"/>
      <c r="K50" s="89"/>
      <c r="L50" s="24">
        <f t="shared" si="8"/>
        <v>0</v>
      </c>
      <c r="M50" s="38"/>
      <c r="N50" s="37"/>
    </row>
    <row r="51" spans="1:14" ht="33.75">
      <c r="A51" s="62">
        <v>2</v>
      </c>
      <c r="B51" s="62">
        <v>2</v>
      </c>
      <c r="C51" s="62">
        <v>10</v>
      </c>
      <c r="D51" s="62">
        <v>6</v>
      </c>
      <c r="E51" s="12" t="s">
        <v>67</v>
      </c>
      <c r="F51" s="76">
        <f t="shared" si="6"/>
        <v>0</v>
      </c>
      <c r="G51" s="90"/>
      <c r="H51" s="89"/>
      <c r="I51" s="76">
        <f t="shared" si="7"/>
        <v>0</v>
      </c>
      <c r="J51" s="90"/>
      <c r="K51" s="89"/>
      <c r="L51" s="24">
        <f t="shared" si="8"/>
        <v>0</v>
      </c>
      <c r="M51" s="38"/>
      <c r="N51" s="37"/>
    </row>
    <row r="52" spans="1:14" ht="22.5">
      <c r="A52" s="62">
        <v>2</v>
      </c>
      <c r="B52" s="62">
        <v>2</v>
      </c>
      <c r="C52" s="62">
        <v>10</v>
      </c>
      <c r="D52" s="62">
        <v>7</v>
      </c>
      <c r="E52" s="12" t="s">
        <v>36</v>
      </c>
      <c r="F52" s="76">
        <f t="shared" si="6"/>
        <v>0</v>
      </c>
      <c r="G52" s="90"/>
      <c r="H52" s="89"/>
      <c r="I52" s="76">
        <f t="shared" si="7"/>
        <v>0</v>
      </c>
      <c r="J52" s="90"/>
      <c r="K52" s="89"/>
      <c r="L52" s="24">
        <f t="shared" si="8"/>
        <v>0</v>
      </c>
      <c r="M52" s="38"/>
      <c r="N52" s="37"/>
    </row>
    <row r="53" spans="1:14" ht="11.25">
      <c r="A53" s="62">
        <v>2</v>
      </c>
      <c r="B53" s="62">
        <v>2</v>
      </c>
      <c r="C53" s="62">
        <v>10</v>
      </c>
      <c r="D53" s="62">
        <v>8</v>
      </c>
      <c r="E53" s="12" t="s">
        <v>37</v>
      </c>
      <c r="F53" s="76">
        <f t="shared" si="6"/>
        <v>0</v>
      </c>
      <c r="G53" s="90"/>
      <c r="H53" s="89"/>
      <c r="I53" s="76">
        <f t="shared" si="7"/>
        <v>0</v>
      </c>
      <c r="J53" s="90"/>
      <c r="K53" s="89"/>
      <c r="L53" s="24">
        <f t="shared" si="8"/>
        <v>0</v>
      </c>
      <c r="M53" s="38"/>
      <c r="N53" s="37"/>
    </row>
    <row r="54" spans="1:14" ht="11.25">
      <c r="A54" s="62">
        <v>2</v>
      </c>
      <c r="B54" s="62">
        <v>2</v>
      </c>
      <c r="C54" s="62">
        <v>10</v>
      </c>
      <c r="D54" s="62">
        <v>9</v>
      </c>
      <c r="E54" s="12" t="s">
        <v>38</v>
      </c>
      <c r="F54" s="76">
        <f t="shared" si="6"/>
        <v>0</v>
      </c>
      <c r="G54" s="90"/>
      <c r="H54" s="89"/>
      <c r="I54" s="76">
        <f t="shared" si="7"/>
        <v>0</v>
      </c>
      <c r="J54" s="90"/>
      <c r="K54" s="89"/>
      <c r="L54" s="24">
        <f t="shared" si="8"/>
        <v>0</v>
      </c>
      <c r="M54" s="38"/>
      <c r="N54" s="37"/>
    </row>
    <row r="55" spans="1:14" ht="11.25">
      <c r="A55" s="62">
        <v>2</v>
      </c>
      <c r="B55" s="62">
        <v>2</v>
      </c>
      <c r="C55" s="62">
        <v>10</v>
      </c>
      <c r="D55" s="62">
        <v>10</v>
      </c>
      <c r="E55" s="12" t="s">
        <v>39</v>
      </c>
      <c r="F55" s="76">
        <f t="shared" si="6"/>
        <v>0</v>
      </c>
      <c r="G55" s="90"/>
      <c r="H55" s="89"/>
      <c r="I55" s="76">
        <f t="shared" si="7"/>
        <v>0</v>
      </c>
      <c r="J55" s="90"/>
      <c r="K55" s="89"/>
      <c r="L55" s="24">
        <f t="shared" si="8"/>
        <v>0</v>
      </c>
      <c r="M55" s="38"/>
      <c r="N55" s="37"/>
    </row>
    <row r="56" spans="1:14" ht="11.25">
      <c r="A56" s="62">
        <v>2</v>
      </c>
      <c r="B56" s="62">
        <v>2</v>
      </c>
      <c r="C56" s="62">
        <v>10</v>
      </c>
      <c r="D56" s="62">
        <v>11</v>
      </c>
      <c r="E56" s="12" t="s">
        <v>68</v>
      </c>
      <c r="F56" s="76">
        <f t="shared" si="6"/>
        <v>0</v>
      </c>
      <c r="G56" s="90"/>
      <c r="H56" s="89"/>
      <c r="I56" s="76">
        <f t="shared" si="7"/>
        <v>0</v>
      </c>
      <c r="J56" s="90"/>
      <c r="K56" s="89"/>
      <c r="L56" s="24">
        <f t="shared" si="8"/>
        <v>0</v>
      </c>
      <c r="M56" s="38"/>
      <c r="N56" s="37"/>
    </row>
    <row r="57" spans="1:14" ht="45">
      <c r="A57" s="62">
        <v>2</v>
      </c>
      <c r="B57" s="62">
        <v>2</v>
      </c>
      <c r="C57" s="62">
        <v>10</v>
      </c>
      <c r="D57" s="62">
        <v>12</v>
      </c>
      <c r="E57" s="12" t="s">
        <v>69</v>
      </c>
      <c r="F57" s="76">
        <f t="shared" si="6"/>
        <v>0</v>
      </c>
      <c r="G57" s="90"/>
      <c r="H57" s="89"/>
      <c r="I57" s="76">
        <f t="shared" si="7"/>
        <v>0</v>
      </c>
      <c r="J57" s="90"/>
      <c r="K57" s="89"/>
      <c r="L57" s="24">
        <f t="shared" si="8"/>
        <v>0</v>
      </c>
      <c r="M57" s="38"/>
      <c r="N57" s="37"/>
    </row>
    <row r="58" spans="1:14" ht="33.75">
      <c r="A58" s="62">
        <v>2</v>
      </c>
      <c r="B58" s="62">
        <v>2</v>
      </c>
      <c r="C58" s="62">
        <v>10</v>
      </c>
      <c r="D58" s="62">
        <v>14</v>
      </c>
      <c r="E58" s="12" t="s">
        <v>40</v>
      </c>
      <c r="F58" s="84">
        <f t="shared" si="6"/>
        <v>49.305</v>
      </c>
      <c r="G58" s="90">
        <v>49.305</v>
      </c>
      <c r="H58" s="89">
        <v>0</v>
      </c>
      <c r="I58" s="84">
        <f t="shared" si="7"/>
        <v>95.98</v>
      </c>
      <c r="J58" s="90">
        <v>95.98</v>
      </c>
      <c r="K58" s="89">
        <v>0</v>
      </c>
      <c r="L58" s="32">
        <f t="shared" si="8"/>
        <v>90</v>
      </c>
      <c r="M58" s="38">
        <v>90</v>
      </c>
      <c r="N58" s="37">
        <v>0</v>
      </c>
    </row>
    <row r="59" spans="1:14" ht="11.25">
      <c r="A59" s="62">
        <v>2</v>
      </c>
      <c r="B59" s="62">
        <v>3</v>
      </c>
      <c r="C59" s="62"/>
      <c r="D59" s="62"/>
      <c r="E59" s="10" t="s">
        <v>70</v>
      </c>
      <c r="F59" s="78">
        <f t="shared" si="6"/>
        <v>0</v>
      </c>
      <c r="G59" s="91"/>
      <c r="H59" s="92"/>
      <c r="I59" s="78">
        <f t="shared" si="7"/>
        <v>0</v>
      </c>
      <c r="J59" s="91"/>
      <c r="K59" s="92"/>
      <c r="L59" s="26">
        <f t="shared" si="8"/>
        <v>0</v>
      </c>
      <c r="M59" s="39"/>
      <c r="N59" s="40"/>
    </row>
    <row r="60" spans="1:14" ht="11.25">
      <c r="A60" s="62">
        <v>2</v>
      </c>
      <c r="B60" s="62">
        <v>4</v>
      </c>
      <c r="C60" s="62"/>
      <c r="D60" s="62"/>
      <c r="E60" s="10" t="s">
        <v>71</v>
      </c>
      <c r="F60" s="78">
        <f t="shared" si="6"/>
        <v>0</v>
      </c>
      <c r="G60" s="93">
        <f>G61+G66+G67</f>
        <v>0</v>
      </c>
      <c r="H60" s="94">
        <f>H61+H66+H67</f>
        <v>0</v>
      </c>
      <c r="I60" s="78">
        <f t="shared" si="7"/>
        <v>0</v>
      </c>
      <c r="J60" s="93">
        <f>J61+J66+J67</f>
        <v>0</v>
      </c>
      <c r="K60" s="94">
        <f>K61+K66+K67</f>
        <v>0</v>
      </c>
      <c r="L60" s="26">
        <f t="shared" si="8"/>
        <v>0</v>
      </c>
      <c r="M60" s="41">
        <f>M61+M66+M67</f>
        <v>0</v>
      </c>
      <c r="N60" s="42">
        <f>N61+N66+N67</f>
        <v>0</v>
      </c>
    </row>
    <row r="61" spans="1:14" ht="11.25">
      <c r="A61" s="62">
        <v>2</v>
      </c>
      <c r="B61" s="62">
        <v>4</v>
      </c>
      <c r="C61" s="62">
        <v>1</v>
      </c>
      <c r="D61" s="62"/>
      <c r="E61" s="11" t="s">
        <v>72</v>
      </c>
      <c r="F61" s="76">
        <f t="shared" si="6"/>
        <v>0</v>
      </c>
      <c r="G61" s="82">
        <f>SUM(G62:G65)</f>
        <v>0</v>
      </c>
      <c r="H61" s="83">
        <f>SUM(H62:H65)</f>
        <v>0</v>
      </c>
      <c r="I61" s="76">
        <f t="shared" si="7"/>
        <v>0</v>
      </c>
      <c r="J61" s="82">
        <f>SUM(J62:J65)</f>
        <v>0</v>
      </c>
      <c r="K61" s="83">
        <f>SUM(K62:K65)</f>
        <v>0</v>
      </c>
      <c r="L61" s="24">
        <f t="shared" si="8"/>
        <v>0</v>
      </c>
      <c r="M61" s="30">
        <f>SUM(M62:M65)</f>
        <v>0</v>
      </c>
      <c r="N61" s="31">
        <f>SUM(N62:N65)</f>
        <v>0</v>
      </c>
    </row>
    <row r="62" spans="1:14" ht="11.25">
      <c r="A62" s="62">
        <v>2</v>
      </c>
      <c r="B62" s="62">
        <v>4</v>
      </c>
      <c r="C62" s="62">
        <v>1</v>
      </c>
      <c r="D62" s="62">
        <v>1</v>
      </c>
      <c r="E62" s="12" t="s">
        <v>73</v>
      </c>
      <c r="F62" s="76">
        <f t="shared" si="6"/>
        <v>0</v>
      </c>
      <c r="G62" s="90"/>
      <c r="H62" s="89"/>
      <c r="I62" s="76">
        <f t="shared" si="7"/>
        <v>0</v>
      </c>
      <c r="J62" s="90"/>
      <c r="K62" s="89"/>
      <c r="L62" s="24">
        <f t="shared" si="8"/>
        <v>0</v>
      </c>
      <c r="M62" s="38"/>
      <c r="N62" s="37"/>
    </row>
    <row r="63" spans="1:14" ht="11.25">
      <c r="A63" s="62">
        <v>2</v>
      </c>
      <c r="B63" s="62">
        <v>4</v>
      </c>
      <c r="C63" s="62">
        <v>1</v>
      </c>
      <c r="D63" s="62">
        <v>2</v>
      </c>
      <c r="E63" s="12" t="s">
        <v>74</v>
      </c>
      <c r="F63" s="76">
        <f t="shared" si="6"/>
        <v>0</v>
      </c>
      <c r="G63" s="90"/>
      <c r="H63" s="89"/>
      <c r="I63" s="76">
        <f t="shared" si="7"/>
        <v>0</v>
      </c>
      <c r="J63" s="90"/>
      <c r="K63" s="89"/>
      <c r="L63" s="24">
        <f t="shared" si="8"/>
        <v>0</v>
      </c>
      <c r="M63" s="38"/>
      <c r="N63" s="37"/>
    </row>
    <row r="64" spans="1:14" ht="11.25">
      <c r="A64" s="62">
        <v>2</v>
      </c>
      <c r="B64" s="62">
        <v>4</v>
      </c>
      <c r="C64" s="62">
        <v>1</v>
      </c>
      <c r="D64" s="62">
        <v>3</v>
      </c>
      <c r="E64" s="12" t="s">
        <v>75</v>
      </c>
      <c r="F64" s="76">
        <f t="shared" si="6"/>
        <v>0</v>
      </c>
      <c r="G64" s="90"/>
      <c r="H64" s="89"/>
      <c r="I64" s="76">
        <f t="shared" si="7"/>
        <v>0</v>
      </c>
      <c r="J64" s="90"/>
      <c r="K64" s="89"/>
      <c r="L64" s="24">
        <f t="shared" si="8"/>
        <v>0</v>
      </c>
      <c r="M64" s="38"/>
      <c r="N64" s="37"/>
    </row>
    <row r="65" spans="1:14" ht="11.25">
      <c r="A65" s="62">
        <v>2</v>
      </c>
      <c r="B65" s="62">
        <v>4</v>
      </c>
      <c r="C65" s="62">
        <v>1</v>
      </c>
      <c r="D65" s="62">
        <v>4</v>
      </c>
      <c r="E65" s="12" t="s">
        <v>76</v>
      </c>
      <c r="F65" s="76">
        <f t="shared" si="6"/>
        <v>0</v>
      </c>
      <c r="G65" s="90"/>
      <c r="H65" s="89"/>
      <c r="I65" s="76">
        <f t="shared" si="7"/>
        <v>0</v>
      </c>
      <c r="J65" s="90"/>
      <c r="K65" s="89"/>
      <c r="L65" s="24">
        <f t="shared" si="8"/>
        <v>0</v>
      </c>
      <c r="M65" s="38"/>
      <c r="N65" s="37"/>
    </row>
    <row r="66" spans="1:14" ht="22.5">
      <c r="A66" s="62">
        <v>2</v>
      </c>
      <c r="B66" s="62">
        <v>4</v>
      </c>
      <c r="C66" s="62">
        <v>2</v>
      </c>
      <c r="D66" s="62"/>
      <c r="E66" s="11" t="s">
        <v>77</v>
      </c>
      <c r="F66" s="76">
        <f t="shared" si="6"/>
        <v>0</v>
      </c>
      <c r="G66" s="80"/>
      <c r="H66" s="81"/>
      <c r="I66" s="76">
        <f t="shared" si="7"/>
        <v>0</v>
      </c>
      <c r="J66" s="80"/>
      <c r="K66" s="81"/>
      <c r="L66" s="24">
        <f t="shared" si="8"/>
        <v>0</v>
      </c>
      <c r="M66" s="28"/>
      <c r="N66" s="29"/>
    </row>
    <row r="67" spans="1:14" ht="22.5">
      <c r="A67" s="62">
        <v>2</v>
      </c>
      <c r="B67" s="62">
        <v>4</v>
      </c>
      <c r="C67" s="62">
        <v>3</v>
      </c>
      <c r="D67" s="62"/>
      <c r="E67" s="11" t="s">
        <v>78</v>
      </c>
      <c r="F67" s="76">
        <f t="shared" si="6"/>
        <v>0</v>
      </c>
      <c r="G67" s="80"/>
      <c r="H67" s="81"/>
      <c r="I67" s="76">
        <f t="shared" si="7"/>
        <v>0</v>
      </c>
      <c r="J67" s="80"/>
      <c r="K67" s="81"/>
      <c r="L67" s="24">
        <f t="shared" si="8"/>
        <v>0</v>
      </c>
      <c r="M67" s="28"/>
      <c r="N67" s="29"/>
    </row>
    <row r="68" spans="1:14" ht="11.25">
      <c r="A68" s="62">
        <v>2</v>
      </c>
      <c r="B68" s="62">
        <v>5</v>
      </c>
      <c r="C68" s="62"/>
      <c r="D68" s="62"/>
      <c r="E68" s="10" t="s">
        <v>41</v>
      </c>
      <c r="F68" s="78">
        <f t="shared" si="6"/>
        <v>0</v>
      </c>
      <c r="G68" s="91">
        <v>0</v>
      </c>
      <c r="H68" s="92">
        <v>0</v>
      </c>
      <c r="I68" s="78">
        <f t="shared" si="7"/>
        <v>0</v>
      </c>
      <c r="J68" s="91">
        <v>0</v>
      </c>
      <c r="K68" s="92">
        <v>0</v>
      </c>
      <c r="L68" s="26">
        <f t="shared" si="8"/>
        <v>0</v>
      </c>
      <c r="M68" s="39">
        <v>0</v>
      </c>
      <c r="N68" s="40">
        <v>0</v>
      </c>
    </row>
    <row r="69" spans="1:14" ht="11.25">
      <c r="A69" s="62">
        <v>2</v>
      </c>
      <c r="B69" s="62">
        <v>6</v>
      </c>
      <c r="C69" s="62"/>
      <c r="D69" s="62"/>
      <c r="E69" s="10" t="s">
        <v>42</v>
      </c>
      <c r="F69" s="78">
        <f t="shared" si="6"/>
        <v>0</v>
      </c>
      <c r="G69" s="93">
        <f>G70+G73+G76</f>
        <v>0</v>
      </c>
      <c r="H69" s="94">
        <f>H70+H73+H76</f>
        <v>0</v>
      </c>
      <c r="I69" s="78">
        <f t="shared" si="7"/>
        <v>0</v>
      </c>
      <c r="J69" s="93">
        <f>J70+J73+J76</f>
        <v>0</v>
      </c>
      <c r="K69" s="94">
        <f>K70+K73+K76</f>
        <v>0</v>
      </c>
      <c r="L69" s="26">
        <f t="shared" si="8"/>
        <v>0</v>
      </c>
      <c r="M69" s="41">
        <f>M70+M73+M76</f>
        <v>0</v>
      </c>
      <c r="N69" s="42">
        <f>N70+N73+N76</f>
        <v>0</v>
      </c>
    </row>
    <row r="70" spans="1:14" ht="22.5">
      <c r="A70" s="62">
        <v>2</v>
      </c>
      <c r="B70" s="62">
        <v>6</v>
      </c>
      <c r="C70" s="62">
        <v>1</v>
      </c>
      <c r="D70" s="62"/>
      <c r="E70" s="11" t="s">
        <v>79</v>
      </c>
      <c r="F70" s="76">
        <f t="shared" si="6"/>
        <v>0</v>
      </c>
      <c r="G70" s="82">
        <f>G71+G72</f>
        <v>0</v>
      </c>
      <c r="H70" s="83">
        <f>H71+H72</f>
        <v>0</v>
      </c>
      <c r="I70" s="76">
        <f t="shared" si="7"/>
        <v>0</v>
      </c>
      <c r="J70" s="82">
        <f>J71+J72</f>
        <v>0</v>
      </c>
      <c r="K70" s="83">
        <f>K71+K72</f>
        <v>0</v>
      </c>
      <c r="L70" s="24">
        <f t="shared" si="8"/>
        <v>0</v>
      </c>
      <c r="M70" s="30">
        <f>M71+M72</f>
        <v>0</v>
      </c>
      <c r="N70" s="31">
        <f>N71+N72</f>
        <v>0</v>
      </c>
    </row>
    <row r="71" spans="1:14" ht="11.25">
      <c r="A71" s="62">
        <v>2</v>
      </c>
      <c r="B71" s="62">
        <v>6</v>
      </c>
      <c r="C71" s="62">
        <v>1</v>
      </c>
      <c r="D71" s="62">
        <v>1</v>
      </c>
      <c r="E71" s="12" t="s">
        <v>80</v>
      </c>
      <c r="F71" s="76">
        <f t="shared" si="6"/>
        <v>0</v>
      </c>
      <c r="G71" s="90"/>
      <c r="H71" s="89"/>
      <c r="I71" s="76">
        <f t="shared" si="7"/>
        <v>0</v>
      </c>
      <c r="J71" s="90"/>
      <c r="K71" s="89"/>
      <c r="L71" s="24">
        <f t="shared" si="8"/>
        <v>0</v>
      </c>
      <c r="M71" s="38"/>
      <c r="N71" s="37"/>
    </row>
    <row r="72" spans="1:14" ht="11.25">
      <c r="A72" s="62">
        <v>2</v>
      </c>
      <c r="B72" s="62">
        <v>6</v>
      </c>
      <c r="C72" s="62">
        <v>1</v>
      </c>
      <c r="D72" s="62">
        <v>2</v>
      </c>
      <c r="E72" s="12" t="s">
        <v>44</v>
      </c>
      <c r="F72" s="76">
        <f t="shared" si="6"/>
        <v>0</v>
      </c>
      <c r="G72" s="90"/>
      <c r="H72" s="89"/>
      <c r="I72" s="76">
        <f t="shared" si="7"/>
        <v>0</v>
      </c>
      <c r="J72" s="90"/>
      <c r="K72" s="89"/>
      <c r="L72" s="24">
        <f t="shared" si="8"/>
        <v>0</v>
      </c>
      <c r="M72" s="38"/>
      <c r="N72" s="37"/>
    </row>
    <row r="73" spans="1:14" ht="11.25">
      <c r="A73" s="62">
        <v>2</v>
      </c>
      <c r="B73" s="62">
        <v>6</v>
      </c>
      <c r="C73" s="62">
        <v>2</v>
      </c>
      <c r="D73" s="62"/>
      <c r="E73" s="11" t="s">
        <v>81</v>
      </c>
      <c r="F73" s="76">
        <f t="shared" si="6"/>
        <v>0</v>
      </c>
      <c r="G73" s="82">
        <f>G74+G75</f>
        <v>0</v>
      </c>
      <c r="H73" s="83">
        <f>H74+H75</f>
        <v>0</v>
      </c>
      <c r="I73" s="76">
        <f t="shared" si="7"/>
        <v>0</v>
      </c>
      <c r="J73" s="82">
        <f>J74+J75</f>
        <v>0</v>
      </c>
      <c r="K73" s="83">
        <f>K74+K75</f>
        <v>0</v>
      </c>
      <c r="L73" s="24">
        <f t="shared" si="8"/>
        <v>0</v>
      </c>
      <c r="M73" s="30">
        <f>M74+M75</f>
        <v>0</v>
      </c>
      <c r="N73" s="31">
        <f>N74+N75</f>
        <v>0</v>
      </c>
    </row>
    <row r="74" spans="1:14" ht="11.25">
      <c r="A74" s="62">
        <v>2</v>
      </c>
      <c r="B74" s="62">
        <v>6</v>
      </c>
      <c r="C74" s="62">
        <v>2</v>
      </c>
      <c r="D74" s="62">
        <v>1</v>
      </c>
      <c r="E74" s="12" t="s">
        <v>80</v>
      </c>
      <c r="F74" s="76">
        <f t="shared" si="6"/>
        <v>0</v>
      </c>
      <c r="G74" s="90"/>
      <c r="H74" s="89"/>
      <c r="I74" s="76">
        <f t="shared" si="7"/>
        <v>0</v>
      </c>
      <c r="J74" s="90"/>
      <c r="K74" s="89"/>
      <c r="L74" s="24">
        <f t="shared" si="8"/>
        <v>0</v>
      </c>
      <c r="M74" s="38"/>
      <c r="N74" s="37"/>
    </row>
    <row r="75" spans="1:14" ht="11.25">
      <c r="A75" s="62">
        <v>2</v>
      </c>
      <c r="B75" s="62">
        <v>6</v>
      </c>
      <c r="C75" s="62">
        <v>2</v>
      </c>
      <c r="D75" s="62">
        <v>2</v>
      </c>
      <c r="E75" s="12" t="s">
        <v>44</v>
      </c>
      <c r="F75" s="76">
        <f t="shared" si="6"/>
        <v>0</v>
      </c>
      <c r="G75" s="90"/>
      <c r="H75" s="89"/>
      <c r="I75" s="76">
        <f t="shared" si="7"/>
        <v>0</v>
      </c>
      <c r="J75" s="90"/>
      <c r="K75" s="89"/>
      <c r="L75" s="24">
        <f t="shared" si="8"/>
        <v>0</v>
      </c>
      <c r="M75" s="38"/>
      <c r="N75" s="37"/>
    </row>
    <row r="76" spans="1:14" ht="22.5">
      <c r="A76" s="62">
        <v>2</v>
      </c>
      <c r="B76" s="62">
        <v>6</v>
      </c>
      <c r="C76" s="62">
        <v>3</v>
      </c>
      <c r="D76" s="62"/>
      <c r="E76" s="11" t="s">
        <v>43</v>
      </c>
      <c r="F76" s="76">
        <f t="shared" si="6"/>
        <v>0</v>
      </c>
      <c r="G76" s="82">
        <f>G77+G78</f>
        <v>0</v>
      </c>
      <c r="H76" s="83">
        <f>H77+H78</f>
        <v>0</v>
      </c>
      <c r="I76" s="76">
        <f t="shared" si="7"/>
        <v>0</v>
      </c>
      <c r="J76" s="82">
        <f>J77+J78</f>
        <v>0</v>
      </c>
      <c r="K76" s="83">
        <f>K77+K78</f>
        <v>0</v>
      </c>
      <c r="L76" s="24">
        <f t="shared" si="8"/>
        <v>0</v>
      </c>
      <c r="M76" s="30">
        <f>M77+M78</f>
        <v>0</v>
      </c>
      <c r="N76" s="31">
        <f>N77+N78</f>
        <v>0</v>
      </c>
    </row>
    <row r="77" spans="1:14" ht="11.25">
      <c r="A77" s="62">
        <v>2</v>
      </c>
      <c r="B77" s="62">
        <v>6</v>
      </c>
      <c r="C77" s="62">
        <v>3</v>
      </c>
      <c r="D77" s="62">
        <v>1</v>
      </c>
      <c r="E77" s="12" t="s">
        <v>80</v>
      </c>
      <c r="F77" s="76">
        <f t="shared" si="6"/>
        <v>0</v>
      </c>
      <c r="G77" s="90"/>
      <c r="H77" s="89"/>
      <c r="I77" s="76">
        <f t="shared" si="7"/>
        <v>0</v>
      </c>
      <c r="J77" s="90"/>
      <c r="K77" s="89"/>
      <c r="L77" s="24">
        <f t="shared" si="8"/>
        <v>0</v>
      </c>
      <c r="M77" s="38"/>
      <c r="N77" s="37"/>
    </row>
    <row r="78" spans="1:14" ht="11.25">
      <c r="A78" s="62">
        <v>2</v>
      </c>
      <c r="B78" s="62">
        <v>6</v>
      </c>
      <c r="C78" s="62">
        <v>3</v>
      </c>
      <c r="D78" s="62">
        <v>2</v>
      </c>
      <c r="E78" s="12" t="s">
        <v>44</v>
      </c>
      <c r="F78" s="76">
        <f t="shared" si="6"/>
        <v>0</v>
      </c>
      <c r="G78" s="90"/>
      <c r="H78" s="89"/>
      <c r="I78" s="76">
        <f t="shared" si="7"/>
        <v>0</v>
      </c>
      <c r="J78" s="90"/>
      <c r="K78" s="89"/>
      <c r="L78" s="24">
        <f t="shared" si="8"/>
        <v>0</v>
      </c>
      <c r="M78" s="38"/>
      <c r="N78" s="37"/>
    </row>
    <row r="79" spans="1:14" ht="11.25">
      <c r="A79" s="62">
        <v>2</v>
      </c>
      <c r="B79" s="62">
        <v>7</v>
      </c>
      <c r="C79" s="62"/>
      <c r="D79" s="62"/>
      <c r="E79" s="10" t="s">
        <v>45</v>
      </c>
      <c r="F79" s="76">
        <f t="shared" si="6"/>
        <v>0</v>
      </c>
      <c r="G79" s="93">
        <f>G80+G83+G86</f>
        <v>0</v>
      </c>
      <c r="H79" s="94">
        <f>H80+H83+H86</f>
        <v>0</v>
      </c>
      <c r="I79" s="76">
        <f t="shared" si="7"/>
        <v>0</v>
      </c>
      <c r="J79" s="93">
        <f>J80+J83+J86</f>
        <v>0</v>
      </c>
      <c r="K79" s="94">
        <f>K80+K83+K86</f>
        <v>0</v>
      </c>
      <c r="L79" s="24">
        <f t="shared" si="8"/>
        <v>0</v>
      </c>
      <c r="M79" s="41">
        <f>M80+M83+M86</f>
        <v>0</v>
      </c>
      <c r="N79" s="42">
        <f>N80+N83+N86</f>
        <v>0</v>
      </c>
    </row>
    <row r="80" spans="1:14" ht="11.25">
      <c r="A80" s="62">
        <v>2</v>
      </c>
      <c r="B80" s="62">
        <v>7</v>
      </c>
      <c r="C80" s="62">
        <v>1</v>
      </c>
      <c r="D80" s="62"/>
      <c r="E80" s="11" t="s">
        <v>82</v>
      </c>
      <c r="F80" s="76">
        <f t="shared" si="6"/>
        <v>0</v>
      </c>
      <c r="G80" s="82">
        <f>G81+G82</f>
        <v>0</v>
      </c>
      <c r="H80" s="83">
        <f>H81+H82</f>
        <v>0</v>
      </c>
      <c r="I80" s="76">
        <f t="shared" si="7"/>
        <v>0</v>
      </c>
      <c r="J80" s="82">
        <f>J81+J82</f>
        <v>0</v>
      </c>
      <c r="K80" s="83">
        <f>K81+K82</f>
        <v>0</v>
      </c>
      <c r="L80" s="24">
        <f t="shared" si="8"/>
        <v>0</v>
      </c>
      <c r="M80" s="30">
        <f>M81+M82</f>
        <v>0</v>
      </c>
      <c r="N80" s="31">
        <f>N81+N82</f>
        <v>0</v>
      </c>
    </row>
    <row r="81" spans="1:14" ht="11.25">
      <c r="A81" s="62">
        <v>2</v>
      </c>
      <c r="B81" s="62">
        <v>7</v>
      </c>
      <c r="C81" s="62">
        <v>1</v>
      </c>
      <c r="D81" s="62">
        <v>1</v>
      </c>
      <c r="E81" s="12" t="s">
        <v>47</v>
      </c>
      <c r="F81" s="76">
        <f t="shared" si="6"/>
        <v>0</v>
      </c>
      <c r="G81" s="90"/>
      <c r="H81" s="89"/>
      <c r="I81" s="76">
        <f t="shared" si="7"/>
        <v>0</v>
      </c>
      <c r="J81" s="90"/>
      <c r="K81" s="89"/>
      <c r="L81" s="24">
        <f t="shared" si="8"/>
        <v>0</v>
      </c>
      <c r="M81" s="38"/>
      <c r="N81" s="37"/>
    </row>
    <row r="82" spans="1:14" ht="11.25">
      <c r="A82" s="62">
        <v>2</v>
      </c>
      <c r="B82" s="62">
        <v>7</v>
      </c>
      <c r="C82" s="62">
        <v>1</v>
      </c>
      <c r="D82" s="62">
        <v>2</v>
      </c>
      <c r="E82" s="12" t="s">
        <v>48</v>
      </c>
      <c r="F82" s="76">
        <f t="shared" si="6"/>
        <v>0</v>
      </c>
      <c r="G82" s="90"/>
      <c r="H82" s="89"/>
      <c r="I82" s="76">
        <f t="shared" si="7"/>
        <v>0</v>
      </c>
      <c r="J82" s="90"/>
      <c r="K82" s="89"/>
      <c r="L82" s="24">
        <f t="shared" si="8"/>
        <v>0</v>
      </c>
      <c r="M82" s="38"/>
      <c r="N82" s="37"/>
    </row>
    <row r="83" spans="1:14" ht="11.25">
      <c r="A83" s="62">
        <v>2</v>
      </c>
      <c r="B83" s="62">
        <v>7</v>
      </c>
      <c r="C83" s="62">
        <v>2</v>
      </c>
      <c r="D83" s="62"/>
      <c r="E83" s="11" t="s">
        <v>46</v>
      </c>
      <c r="F83" s="76">
        <f t="shared" si="6"/>
        <v>0</v>
      </c>
      <c r="G83" s="82">
        <f>G84+G85</f>
        <v>0</v>
      </c>
      <c r="H83" s="83">
        <f>H84+H85</f>
        <v>0</v>
      </c>
      <c r="I83" s="76">
        <f t="shared" si="7"/>
        <v>0</v>
      </c>
      <c r="J83" s="82">
        <f>J84+J85</f>
        <v>0</v>
      </c>
      <c r="K83" s="83">
        <f>K84+K85</f>
        <v>0</v>
      </c>
      <c r="L83" s="24">
        <f t="shared" si="8"/>
        <v>0</v>
      </c>
      <c r="M83" s="30">
        <f>M84+M85</f>
        <v>0</v>
      </c>
      <c r="N83" s="31">
        <f>N84+N85</f>
        <v>0</v>
      </c>
    </row>
    <row r="84" spans="1:14" ht="11.25">
      <c r="A84" s="62">
        <v>2</v>
      </c>
      <c r="B84" s="62">
        <v>7</v>
      </c>
      <c r="C84" s="62">
        <v>2</v>
      </c>
      <c r="D84" s="62">
        <v>1</v>
      </c>
      <c r="E84" s="12" t="s">
        <v>47</v>
      </c>
      <c r="F84" s="76">
        <f t="shared" si="6"/>
        <v>0</v>
      </c>
      <c r="G84" s="90"/>
      <c r="H84" s="89"/>
      <c r="I84" s="76">
        <f t="shared" si="7"/>
        <v>0</v>
      </c>
      <c r="J84" s="90"/>
      <c r="K84" s="89"/>
      <c r="L84" s="24">
        <f t="shared" si="8"/>
        <v>0</v>
      </c>
      <c r="M84" s="38"/>
      <c r="N84" s="37"/>
    </row>
    <row r="85" spans="1:14" ht="11.25">
      <c r="A85" s="62">
        <v>2</v>
      </c>
      <c r="B85" s="62">
        <v>7</v>
      </c>
      <c r="C85" s="62">
        <v>2</v>
      </c>
      <c r="D85" s="62">
        <v>2</v>
      </c>
      <c r="E85" s="12" t="s">
        <v>48</v>
      </c>
      <c r="F85" s="76">
        <f t="shared" si="6"/>
        <v>0</v>
      </c>
      <c r="G85" s="90"/>
      <c r="H85" s="89"/>
      <c r="I85" s="76">
        <f t="shared" si="7"/>
        <v>0</v>
      </c>
      <c r="J85" s="90"/>
      <c r="K85" s="89"/>
      <c r="L85" s="24">
        <f t="shared" si="8"/>
        <v>0</v>
      </c>
      <c r="M85" s="38"/>
      <c r="N85" s="37"/>
    </row>
    <row r="86" spans="1:14" ht="22.5">
      <c r="A86" s="62">
        <v>2</v>
      </c>
      <c r="B86" s="62">
        <v>7</v>
      </c>
      <c r="C86" s="62">
        <v>3</v>
      </c>
      <c r="D86" s="62"/>
      <c r="E86" s="11" t="s">
        <v>49</v>
      </c>
      <c r="F86" s="76">
        <f t="shared" si="6"/>
        <v>0</v>
      </c>
      <c r="G86" s="82">
        <f>G87+G88</f>
        <v>0</v>
      </c>
      <c r="H86" s="83">
        <f>H87+H88</f>
        <v>0</v>
      </c>
      <c r="I86" s="76">
        <f t="shared" si="7"/>
        <v>0</v>
      </c>
      <c r="J86" s="82">
        <f>J87+J88</f>
        <v>0</v>
      </c>
      <c r="K86" s="83">
        <f>K87+K88</f>
        <v>0</v>
      </c>
      <c r="L86" s="24">
        <f t="shared" si="8"/>
        <v>0</v>
      </c>
      <c r="M86" s="30">
        <f>M87+M88</f>
        <v>0</v>
      </c>
      <c r="N86" s="31">
        <f>N87+N88</f>
        <v>0</v>
      </c>
    </row>
    <row r="87" spans="1:14" ht="11.25">
      <c r="A87" s="62">
        <v>2</v>
      </c>
      <c r="B87" s="62">
        <v>7</v>
      </c>
      <c r="C87" s="62">
        <v>3</v>
      </c>
      <c r="D87" s="62">
        <v>1</v>
      </c>
      <c r="E87" s="12" t="s">
        <v>47</v>
      </c>
      <c r="F87" s="76">
        <f t="shared" si="6"/>
        <v>0</v>
      </c>
      <c r="G87" s="90"/>
      <c r="H87" s="89"/>
      <c r="I87" s="76">
        <f t="shared" si="7"/>
        <v>0</v>
      </c>
      <c r="J87" s="90"/>
      <c r="K87" s="89"/>
      <c r="L87" s="24">
        <f t="shared" si="8"/>
        <v>0</v>
      </c>
      <c r="M87" s="38"/>
      <c r="N87" s="37"/>
    </row>
    <row r="88" spans="1:14" ht="11.25">
      <c r="A88" s="62">
        <v>2</v>
      </c>
      <c r="B88" s="62">
        <v>2</v>
      </c>
      <c r="C88" s="62">
        <v>3</v>
      </c>
      <c r="D88" s="62">
        <v>2</v>
      </c>
      <c r="E88" s="12" t="s">
        <v>48</v>
      </c>
      <c r="F88" s="76">
        <f t="shared" si="6"/>
        <v>0</v>
      </c>
      <c r="G88" s="90"/>
      <c r="H88" s="89"/>
      <c r="I88" s="76">
        <f t="shared" si="7"/>
        <v>0</v>
      </c>
      <c r="J88" s="90"/>
      <c r="K88" s="89"/>
      <c r="L88" s="24">
        <f t="shared" si="8"/>
        <v>0</v>
      </c>
      <c r="M88" s="38"/>
      <c r="N88" s="37"/>
    </row>
    <row r="89" spans="1:14" ht="11.25">
      <c r="A89" s="62">
        <v>2</v>
      </c>
      <c r="B89" s="62">
        <v>8</v>
      </c>
      <c r="C89" s="62"/>
      <c r="D89" s="62"/>
      <c r="E89" s="10" t="s">
        <v>50</v>
      </c>
      <c r="F89" s="78">
        <f t="shared" si="6"/>
        <v>0</v>
      </c>
      <c r="G89" s="93">
        <f>G90+G91</f>
        <v>0</v>
      </c>
      <c r="H89" s="94">
        <f>H90+H91</f>
        <v>0</v>
      </c>
      <c r="I89" s="78">
        <f t="shared" si="7"/>
        <v>0</v>
      </c>
      <c r="J89" s="93">
        <f>J90+J91</f>
        <v>0</v>
      </c>
      <c r="K89" s="94">
        <f>K90+K91</f>
        <v>0</v>
      </c>
      <c r="L89" s="26">
        <f t="shared" si="8"/>
        <v>0</v>
      </c>
      <c r="M89" s="41">
        <f>M90+M91</f>
        <v>0</v>
      </c>
      <c r="N89" s="42">
        <f>N90+N91</f>
        <v>0</v>
      </c>
    </row>
    <row r="90" spans="1:14" ht="22.5">
      <c r="A90" s="62">
        <v>2</v>
      </c>
      <c r="B90" s="62">
        <v>8</v>
      </c>
      <c r="C90" s="62">
        <v>1</v>
      </c>
      <c r="D90" s="62">
        <v>1</v>
      </c>
      <c r="E90" s="11" t="s">
        <v>83</v>
      </c>
      <c r="F90" s="76">
        <f t="shared" si="6"/>
        <v>0</v>
      </c>
      <c r="G90" s="80"/>
      <c r="H90" s="81">
        <v>0</v>
      </c>
      <c r="I90" s="76">
        <f t="shared" si="7"/>
        <v>0</v>
      </c>
      <c r="J90" s="80"/>
      <c r="K90" s="81">
        <v>0</v>
      </c>
      <c r="L90" s="24">
        <f t="shared" si="8"/>
        <v>0</v>
      </c>
      <c r="M90" s="28"/>
      <c r="N90" s="29">
        <v>0</v>
      </c>
    </row>
    <row r="91" spans="1:14" ht="11.25">
      <c r="A91" s="62">
        <v>2</v>
      </c>
      <c r="B91" s="62">
        <v>8</v>
      </c>
      <c r="C91" s="62">
        <v>2</v>
      </c>
      <c r="D91" s="62"/>
      <c r="E91" s="11" t="s">
        <v>51</v>
      </c>
      <c r="F91" s="76">
        <f t="shared" si="6"/>
        <v>0</v>
      </c>
      <c r="G91" s="82">
        <f>G92+G93</f>
        <v>0</v>
      </c>
      <c r="H91" s="83">
        <f>H92+H93</f>
        <v>0</v>
      </c>
      <c r="I91" s="76">
        <f t="shared" si="7"/>
        <v>0</v>
      </c>
      <c r="J91" s="82">
        <f>J92+J93</f>
        <v>0</v>
      </c>
      <c r="K91" s="83">
        <f>K92+K93</f>
        <v>0</v>
      </c>
      <c r="L91" s="24">
        <f t="shared" si="8"/>
        <v>0</v>
      </c>
      <c r="M91" s="30">
        <f>M92+M93</f>
        <v>0</v>
      </c>
      <c r="N91" s="31">
        <f>N92+N93</f>
        <v>0</v>
      </c>
    </row>
    <row r="92" spans="1:14" ht="11.25">
      <c r="A92" s="62">
        <v>2</v>
      </c>
      <c r="B92" s="62">
        <v>8</v>
      </c>
      <c r="C92" s="62">
        <v>2</v>
      </c>
      <c r="D92" s="62">
        <v>1</v>
      </c>
      <c r="E92" s="12" t="s">
        <v>52</v>
      </c>
      <c r="F92" s="84">
        <f t="shared" si="6"/>
        <v>0</v>
      </c>
      <c r="G92" s="95">
        <v>0</v>
      </c>
      <c r="H92" s="96">
        <v>0</v>
      </c>
      <c r="I92" s="84">
        <f t="shared" si="7"/>
        <v>0</v>
      </c>
      <c r="J92" s="95">
        <v>0</v>
      </c>
      <c r="K92" s="96">
        <v>0</v>
      </c>
      <c r="L92" s="32">
        <f t="shared" si="8"/>
        <v>0</v>
      </c>
      <c r="M92" s="43">
        <v>0</v>
      </c>
      <c r="N92" s="44">
        <v>0</v>
      </c>
    </row>
    <row r="93" spans="1:14" ht="11.25">
      <c r="A93" s="62">
        <v>2</v>
      </c>
      <c r="B93" s="62">
        <v>8</v>
      </c>
      <c r="C93" s="62">
        <v>2</v>
      </c>
      <c r="D93" s="62">
        <v>2</v>
      </c>
      <c r="E93" s="12" t="s">
        <v>84</v>
      </c>
      <c r="F93" s="76">
        <f t="shared" si="6"/>
        <v>0</v>
      </c>
      <c r="G93" s="90"/>
      <c r="H93" s="89"/>
      <c r="I93" s="76">
        <f t="shared" si="7"/>
        <v>0</v>
      </c>
      <c r="J93" s="90"/>
      <c r="K93" s="89"/>
      <c r="L93" s="24">
        <f t="shared" si="8"/>
        <v>0</v>
      </c>
      <c r="M93" s="38"/>
      <c r="N93" s="37"/>
    </row>
    <row r="94" spans="1:14" ht="11.25">
      <c r="A94" s="62">
        <v>3</v>
      </c>
      <c r="B94" s="62">
        <v>1</v>
      </c>
      <c r="C94" s="62"/>
      <c r="D94" s="62"/>
      <c r="E94" s="15" t="s">
        <v>53</v>
      </c>
      <c r="F94" s="76">
        <f t="shared" si="6"/>
        <v>2</v>
      </c>
      <c r="G94" s="76">
        <v>2</v>
      </c>
      <c r="H94" s="76">
        <v>0</v>
      </c>
      <c r="I94" s="76">
        <f t="shared" si="7"/>
        <v>4</v>
      </c>
      <c r="J94" s="76">
        <v>4</v>
      </c>
      <c r="K94" s="76">
        <v>0</v>
      </c>
      <c r="L94" s="45">
        <f t="shared" si="8"/>
        <v>5.4</v>
      </c>
      <c r="M94" s="45">
        <v>5.4</v>
      </c>
      <c r="N94" s="45">
        <v>0</v>
      </c>
    </row>
    <row r="95" spans="1:5" ht="12.75" customHeight="1" hidden="1" thickBot="1" thickTop="1">
      <c r="A95" s="63"/>
      <c r="B95" s="63"/>
      <c r="C95" s="63"/>
      <c r="D95" s="63"/>
      <c r="E95" s="4" t="s">
        <v>85</v>
      </c>
    </row>
    <row r="96" spans="1:5" ht="12.75" customHeight="1" hidden="1" thickBot="1" thickTop="1">
      <c r="A96" s="64"/>
      <c r="B96" s="64"/>
      <c r="C96" s="64"/>
      <c r="D96" s="64"/>
      <c r="E96" s="2" t="s">
        <v>86</v>
      </c>
    </row>
    <row r="97" spans="1:5" ht="12.75" customHeight="1" hidden="1" thickBot="1" thickTop="1">
      <c r="A97" s="64"/>
      <c r="B97" s="64"/>
      <c r="C97" s="64"/>
      <c r="D97" s="64"/>
      <c r="E97" s="2" t="s">
        <v>87</v>
      </c>
    </row>
    <row r="98" spans="1:5" ht="12.75" customHeight="1" hidden="1" thickBot="1" thickTop="1">
      <c r="A98" s="65"/>
      <c r="B98" s="65"/>
      <c r="C98" s="65"/>
      <c r="D98" s="65"/>
      <c r="E98" s="3" t="s">
        <v>88</v>
      </c>
    </row>
    <row r="99" spans="1:5" ht="12.75" customHeight="1" hidden="1" thickBot="1" thickTop="1">
      <c r="A99" s="65"/>
      <c r="B99" s="65"/>
      <c r="C99" s="65"/>
      <c r="D99" s="65"/>
      <c r="E99" s="3" t="s">
        <v>89</v>
      </c>
    </row>
    <row r="100" spans="1:5" ht="12.75" customHeight="1" hidden="1" thickBot="1" thickTop="1">
      <c r="A100" s="65"/>
      <c r="B100" s="65"/>
      <c r="C100" s="65"/>
      <c r="D100" s="65"/>
      <c r="E100" s="3" t="s">
        <v>90</v>
      </c>
    </row>
    <row r="101" spans="1:5" ht="24" customHeight="1" hidden="1" thickBot="1" thickTop="1">
      <c r="A101" s="65"/>
      <c r="B101" s="65"/>
      <c r="C101" s="65"/>
      <c r="D101" s="65"/>
      <c r="E101" s="3" t="s">
        <v>91</v>
      </c>
    </row>
    <row r="102" spans="1:5" ht="12.75" customHeight="1" hidden="1" thickBot="1" thickTop="1">
      <c r="A102" s="63"/>
      <c r="B102" s="63"/>
      <c r="C102" s="63"/>
      <c r="D102" s="63"/>
      <c r="E102" s="4" t="s">
        <v>92</v>
      </c>
    </row>
    <row r="103" spans="1:5" ht="12.75" customHeight="1" hidden="1" thickBot="1" thickTop="1">
      <c r="A103" s="63"/>
      <c r="B103" s="63"/>
      <c r="C103" s="63"/>
      <c r="D103" s="63"/>
      <c r="E103" s="4" t="s">
        <v>54</v>
      </c>
    </row>
    <row r="104" spans="1:5" ht="12.75" customHeight="1" hidden="1" thickBot="1" thickTop="1">
      <c r="A104" s="64"/>
      <c r="B104" s="64"/>
      <c r="C104" s="64"/>
      <c r="D104" s="64"/>
      <c r="E104" s="2" t="s">
        <v>55</v>
      </c>
    </row>
    <row r="105" spans="1:5" ht="12.75" customHeight="1" hidden="1" thickBot="1" thickTop="1">
      <c r="A105" s="64"/>
      <c r="B105" s="64"/>
      <c r="C105" s="64"/>
      <c r="D105" s="64"/>
      <c r="E105" s="2" t="s">
        <v>93</v>
      </c>
    </row>
    <row r="106" spans="1:5" ht="12.75" customHeight="1" hidden="1" thickBot="1" thickTop="1">
      <c r="A106" s="64"/>
      <c r="B106" s="64"/>
      <c r="C106" s="64"/>
      <c r="D106" s="64"/>
      <c r="E106" s="2" t="s">
        <v>94</v>
      </c>
    </row>
    <row r="107" spans="1:5" ht="24" customHeight="1" hidden="1" thickBot="1" thickTop="1">
      <c r="A107" s="65"/>
      <c r="B107" s="65"/>
      <c r="C107" s="65"/>
      <c r="D107" s="65"/>
      <c r="E107" s="3" t="s">
        <v>95</v>
      </c>
    </row>
    <row r="108" spans="1:5" ht="12.75" customHeight="1" hidden="1" thickBot="1" thickTop="1">
      <c r="A108" s="65"/>
      <c r="B108" s="65"/>
      <c r="C108" s="65"/>
      <c r="D108" s="65"/>
      <c r="E108" s="3" t="s">
        <v>96</v>
      </c>
    </row>
    <row r="109" spans="1:5" ht="12.75" customHeight="1" hidden="1" thickBot="1" thickTop="1">
      <c r="A109" s="64"/>
      <c r="B109" s="64"/>
      <c r="C109" s="64"/>
      <c r="D109" s="64"/>
      <c r="E109" s="2" t="s">
        <v>97</v>
      </c>
    </row>
    <row r="110" spans="1:5" ht="12" customHeight="1" hidden="1" thickTop="1">
      <c r="A110" s="66"/>
      <c r="B110" s="66"/>
      <c r="C110" s="66"/>
      <c r="D110" s="71"/>
      <c r="E110" s="5" t="s">
        <v>98</v>
      </c>
    </row>
    <row r="111" spans="1:5" ht="11.25" customHeight="1" hidden="1">
      <c r="A111" s="63"/>
      <c r="B111" s="63"/>
      <c r="C111" s="63"/>
      <c r="D111" s="63"/>
      <c r="E111" s="4" t="s">
        <v>57</v>
      </c>
    </row>
    <row r="112" spans="1:5" ht="11.25" customHeight="1" hidden="1">
      <c r="A112" s="63"/>
      <c r="B112" s="63"/>
      <c r="C112" s="63"/>
      <c r="D112" s="63"/>
      <c r="E112" s="4" t="s">
        <v>102</v>
      </c>
    </row>
    <row r="113" spans="1:5" ht="22.5" customHeight="1" hidden="1">
      <c r="A113" s="63"/>
      <c r="B113" s="63"/>
      <c r="C113" s="63"/>
      <c r="D113" s="63"/>
      <c r="E113" s="6" t="s">
        <v>103</v>
      </c>
    </row>
    <row r="114" spans="1:5" ht="11.25" customHeight="1" hidden="1">
      <c r="A114" s="66"/>
      <c r="B114" s="66"/>
      <c r="C114" s="66"/>
      <c r="D114" s="71"/>
      <c r="E114" s="5" t="s">
        <v>56</v>
      </c>
    </row>
    <row r="115" spans="1:5" ht="11.25" customHeight="1" hidden="1">
      <c r="A115" s="63"/>
      <c r="B115" s="63"/>
      <c r="C115" s="63"/>
      <c r="D115" s="63"/>
      <c r="E115" s="4" t="s">
        <v>57</v>
      </c>
    </row>
    <row r="116" spans="1:5" ht="11.25" customHeight="1" hidden="1">
      <c r="A116" s="64"/>
      <c r="B116" s="64"/>
      <c r="C116" s="64"/>
      <c r="D116" s="64"/>
      <c r="E116" s="2" t="s">
        <v>104</v>
      </c>
    </row>
    <row r="117" spans="1:5" ht="11.25" customHeight="1" hidden="1">
      <c r="A117" s="64"/>
      <c r="B117" s="64"/>
      <c r="C117" s="64"/>
      <c r="D117" s="64"/>
      <c r="E117" s="2" t="s">
        <v>105</v>
      </c>
    </row>
    <row r="118" spans="1:5" ht="11.25" customHeight="1" hidden="1">
      <c r="A118" s="64"/>
      <c r="B118" s="64"/>
      <c r="C118" s="64"/>
      <c r="D118" s="64"/>
      <c r="E118" s="2" t="s">
        <v>99</v>
      </c>
    </row>
    <row r="119" spans="1:5" ht="22.5" customHeight="1" hidden="1">
      <c r="A119" s="64"/>
      <c r="B119" s="64"/>
      <c r="C119" s="64"/>
      <c r="D119" s="64"/>
      <c r="E119" s="2" t="s">
        <v>106</v>
      </c>
    </row>
    <row r="120" spans="1:5" ht="11.25" customHeight="1" hidden="1">
      <c r="A120" s="64"/>
      <c r="B120" s="64"/>
      <c r="C120" s="64"/>
      <c r="D120" s="64"/>
      <c r="E120" s="2" t="s">
        <v>100</v>
      </c>
    </row>
    <row r="121" spans="1:5" ht="11.25" customHeight="1" hidden="1">
      <c r="A121" s="64"/>
      <c r="B121" s="64"/>
      <c r="C121" s="64"/>
      <c r="D121" s="64"/>
      <c r="E121" s="2" t="s">
        <v>101</v>
      </c>
    </row>
    <row r="122" spans="1:5" ht="11.25" customHeight="1" hidden="1">
      <c r="A122" s="64"/>
      <c r="B122" s="64"/>
      <c r="C122" s="64"/>
      <c r="D122" s="64"/>
      <c r="E122" s="2" t="s">
        <v>58</v>
      </c>
    </row>
    <row r="123" spans="1:5" ht="11.25" customHeight="1" hidden="1">
      <c r="A123" s="63"/>
      <c r="B123" s="63"/>
      <c r="C123" s="63"/>
      <c r="D123" s="63"/>
      <c r="E123" s="4" t="s">
        <v>102</v>
      </c>
    </row>
    <row r="124" spans="1:5" ht="11.25" customHeight="1" hidden="1">
      <c r="A124" s="64"/>
      <c r="B124" s="64"/>
      <c r="C124" s="64"/>
      <c r="D124" s="64"/>
      <c r="E124" s="2" t="s">
        <v>104</v>
      </c>
    </row>
    <row r="125" spans="1:5" ht="11.25" customHeight="1" hidden="1">
      <c r="A125" s="64"/>
      <c r="B125" s="64"/>
      <c r="C125" s="64"/>
      <c r="D125" s="64"/>
      <c r="E125" s="2" t="s">
        <v>105</v>
      </c>
    </row>
    <row r="126" spans="1:5" ht="11.25" customHeight="1" hidden="1">
      <c r="A126" s="64"/>
      <c r="B126" s="64"/>
      <c r="C126" s="64"/>
      <c r="D126" s="64"/>
      <c r="E126" s="2" t="s">
        <v>99</v>
      </c>
    </row>
    <row r="127" spans="1:5" ht="22.5" customHeight="1" hidden="1">
      <c r="A127" s="64"/>
      <c r="B127" s="64"/>
      <c r="C127" s="64"/>
      <c r="D127" s="64"/>
      <c r="E127" s="2" t="s">
        <v>106</v>
      </c>
    </row>
    <row r="128" spans="1:5" ht="11.25" customHeight="1" hidden="1">
      <c r="A128" s="64"/>
      <c r="B128" s="64"/>
      <c r="C128" s="64"/>
      <c r="D128" s="64"/>
      <c r="E128" s="2" t="s">
        <v>107</v>
      </c>
    </row>
    <row r="129" spans="1:5" ht="11.25" customHeight="1" hidden="1">
      <c r="A129" s="64"/>
      <c r="B129" s="64"/>
      <c r="C129" s="64"/>
      <c r="D129" s="64"/>
      <c r="E129" s="2" t="s">
        <v>101</v>
      </c>
    </row>
    <row r="130" spans="1:5" ht="11.25" customHeight="1" hidden="1">
      <c r="A130" s="64"/>
      <c r="B130" s="64"/>
      <c r="C130" s="64"/>
      <c r="D130" s="64"/>
      <c r="E130" s="2" t="s">
        <v>58</v>
      </c>
    </row>
    <row r="131" spans="1:5" ht="15">
      <c r="A131" s="67"/>
      <c r="B131" s="67"/>
      <c r="C131" s="67"/>
      <c r="D131" s="72"/>
      <c r="E131" s="18" t="s">
        <v>122</v>
      </c>
    </row>
    <row r="133" spans="1:5" ht="14.25">
      <c r="A133" s="68"/>
      <c r="B133" s="68"/>
      <c r="C133" s="68"/>
      <c r="D133" s="73"/>
      <c r="E133" s="54" t="s">
        <v>124</v>
      </c>
    </row>
    <row r="134" spans="1:5" ht="15">
      <c r="A134" s="69"/>
      <c r="B134" s="69"/>
      <c r="C134" s="69"/>
      <c r="D134" s="72"/>
      <c r="E134" s="17"/>
    </row>
  </sheetData>
  <sheetProtection/>
  <mergeCells count="18">
    <mergeCell ref="M3:N3"/>
    <mergeCell ref="A1:N1"/>
    <mergeCell ref="F2:H2"/>
    <mergeCell ref="F3:F4"/>
    <mergeCell ref="G3:H3"/>
    <mergeCell ref="L2:N2"/>
    <mergeCell ref="L3:L4"/>
    <mergeCell ref="I2:K2"/>
    <mergeCell ref="I3:I4"/>
    <mergeCell ref="J3:K3"/>
    <mergeCell ref="A11:D11"/>
    <mergeCell ref="A2:E4"/>
    <mergeCell ref="A5:E5"/>
    <mergeCell ref="A6:E6"/>
    <mergeCell ref="A7:E7"/>
    <mergeCell ref="A8:E8"/>
    <mergeCell ref="A9:E9"/>
    <mergeCell ref="A10:E10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S9" sqref="S9"/>
    </sheetView>
  </sheetViews>
  <sheetFormatPr defaultColWidth="8.796875" defaultRowHeight="21.75" customHeight="1"/>
  <cols>
    <col min="1" max="1" width="37.09765625" style="0" customWidth="1"/>
    <col min="2" max="2" width="6.3984375" style="0" customWidth="1"/>
    <col min="4" max="4" width="12.59765625" style="0" customWidth="1"/>
    <col min="5" max="5" width="10" style="0" customWidth="1"/>
    <col min="6" max="6" width="6.09765625" style="53" customWidth="1"/>
    <col min="8" max="8" width="9.69921875" style="0" customWidth="1"/>
    <col min="9" max="9" width="9.8984375" style="0" customWidth="1"/>
  </cols>
  <sheetData>
    <row r="1" ht="21.75" customHeight="1" thickBot="1">
      <c r="A1" s="53" t="s">
        <v>155</v>
      </c>
    </row>
    <row r="2" spans="1:13" ht="41.25" customHeight="1">
      <c r="A2" s="140" t="s">
        <v>152</v>
      </c>
      <c r="B2" s="133" t="s">
        <v>110</v>
      </c>
      <c r="C2" s="135" t="s">
        <v>121</v>
      </c>
      <c r="D2" s="136"/>
      <c r="E2" s="136"/>
      <c r="F2" s="133" t="s">
        <v>110</v>
      </c>
      <c r="G2" s="137" t="s">
        <v>163</v>
      </c>
      <c r="H2" s="137"/>
      <c r="I2" s="137"/>
      <c r="J2" s="133" t="s">
        <v>110</v>
      </c>
      <c r="K2" s="137" t="s">
        <v>162</v>
      </c>
      <c r="L2" s="137"/>
      <c r="M2" s="137"/>
    </row>
    <row r="3" spans="1:13" ht="31.5" customHeight="1">
      <c r="A3" s="141"/>
      <c r="B3" s="134"/>
      <c r="C3" s="138" t="s">
        <v>8</v>
      </c>
      <c r="D3" s="131" t="s">
        <v>111</v>
      </c>
      <c r="E3" s="132"/>
      <c r="F3" s="134"/>
      <c r="G3" s="138" t="s">
        <v>8</v>
      </c>
      <c r="H3" s="131" t="s">
        <v>111</v>
      </c>
      <c r="I3" s="132"/>
      <c r="J3" s="134"/>
      <c r="K3" s="138" t="s">
        <v>8</v>
      </c>
      <c r="L3" s="131" t="s">
        <v>111</v>
      </c>
      <c r="M3" s="132"/>
    </row>
    <row r="4" spans="1:13" ht="42" customHeight="1">
      <c r="A4" s="141"/>
      <c r="B4" s="134"/>
      <c r="C4" s="139"/>
      <c r="D4" s="51" t="s">
        <v>112</v>
      </c>
      <c r="E4" s="51" t="s">
        <v>113</v>
      </c>
      <c r="F4" s="134"/>
      <c r="G4" s="139"/>
      <c r="H4" s="51" t="s">
        <v>112</v>
      </c>
      <c r="I4" s="51" t="s">
        <v>113</v>
      </c>
      <c r="J4" s="134"/>
      <c r="K4" s="139"/>
      <c r="L4" s="51" t="s">
        <v>112</v>
      </c>
      <c r="M4" s="51" t="s">
        <v>113</v>
      </c>
    </row>
    <row r="5" spans="1:13" ht="21.75" customHeight="1">
      <c r="A5" s="55" t="s">
        <v>122</v>
      </c>
      <c r="B5" s="16">
        <v>1</v>
      </c>
      <c r="C5" s="16">
        <v>2000</v>
      </c>
      <c r="D5" s="16">
        <f>B5*C5</f>
        <v>2000</v>
      </c>
      <c r="E5" s="47">
        <f>D5*12</f>
        <v>24000</v>
      </c>
      <c r="F5" s="46">
        <v>1</v>
      </c>
      <c r="G5" s="47">
        <v>2200</v>
      </c>
      <c r="H5" s="16">
        <f>F5*G5</f>
        <v>2200</v>
      </c>
      <c r="I5" s="47">
        <f aca="true" t="shared" si="0" ref="I5:I10">H5*12</f>
        <v>26400</v>
      </c>
      <c r="J5" s="46">
        <v>1</v>
      </c>
      <c r="K5" s="47">
        <v>2420</v>
      </c>
      <c r="L5" s="16">
        <f>K5*J5</f>
        <v>2420</v>
      </c>
      <c r="M5" s="47">
        <f>L5*12</f>
        <v>29040</v>
      </c>
    </row>
    <row r="6" spans="1:14" ht="21.75" customHeight="1">
      <c r="A6" s="55" t="s">
        <v>123</v>
      </c>
      <c r="B6" s="16">
        <v>1</v>
      </c>
      <c r="C6" s="16">
        <v>1300</v>
      </c>
      <c r="D6" s="16">
        <f aca="true" t="shared" si="1" ref="D6:D47">B6*C6</f>
        <v>1300</v>
      </c>
      <c r="E6" s="47">
        <f aca="true" t="shared" si="2" ref="E6:E47">D6*12</f>
        <v>15600</v>
      </c>
      <c r="F6" s="46">
        <v>1</v>
      </c>
      <c r="G6" s="47">
        <v>1430</v>
      </c>
      <c r="H6" s="16">
        <f aca="true" t="shared" si="3" ref="H6:H11">F6*G6</f>
        <v>1430</v>
      </c>
      <c r="I6" s="47">
        <f t="shared" si="0"/>
        <v>17160</v>
      </c>
      <c r="J6" s="46">
        <v>1</v>
      </c>
      <c r="K6" s="47">
        <v>1570</v>
      </c>
      <c r="L6" s="16">
        <f aca="true" t="shared" si="4" ref="L6:L47">K6*J6</f>
        <v>1570</v>
      </c>
      <c r="M6" s="47">
        <f aca="true" t="shared" si="5" ref="M6:M47">L6*12</f>
        <v>18840</v>
      </c>
      <c r="N6" s="100"/>
    </row>
    <row r="7" spans="1:14" ht="21.75" customHeight="1">
      <c r="A7" s="55" t="s">
        <v>123</v>
      </c>
      <c r="B7" s="16">
        <v>1</v>
      </c>
      <c r="C7" s="16">
        <v>1300</v>
      </c>
      <c r="D7" s="16">
        <f t="shared" si="1"/>
        <v>1300</v>
      </c>
      <c r="E7" s="47">
        <f t="shared" si="2"/>
        <v>15600</v>
      </c>
      <c r="F7" s="46">
        <v>1</v>
      </c>
      <c r="G7" s="47">
        <v>1430</v>
      </c>
      <c r="H7" s="16">
        <f t="shared" si="3"/>
        <v>1430</v>
      </c>
      <c r="I7" s="47">
        <f t="shared" si="0"/>
        <v>17160</v>
      </c>
      <c r="J7" s="46">
        <v>1</v>
      </c>
      <c r="K7" s="47">
        <v>1570</v>
      </c>
      <c r="L7" s="16">
        <f t="shared" si="4"/>
        <v>1570</v>
      </c>
      <c r="M7" s="47">
        <f t="shared" si="5"/>
        <v>18840</v>
      </c>
      <c r="N7" s="100"/>
    </row>
    <row r="8" spans="1:14" ht="18" customHeight="1">
      <c r="A8" s="55" t="s">
        <v>124</v>
      </c>
      <c r="B8" s="16">
        <v>1</v>
      </c>
      <c r="C8" s="16">
        <v>1200</v>
      </c>
      <c r="D8" s="16">
        <f t="shared" si="1"/>
        <v>1200</v>
      </c>
      <c r="E8" s="47">
        <f t="shared" si="2"/>
        <v>14400</v>
      </c>
      <c r="F8" s="46">
        <v>1</v>
      </c>
      <c r="G8" s="47">
        <v>1345</v>
      </c>
      <c r="H8" s="16">
        <f t="shared" si="3"/>
        <v>1345</v>
      </c>
      <c r="I8" s="47">
        <f t="shared" si="0"/>
        <v>16140</v>
      </c>
      <c r="J8" s="46">
        <v>1</v>
      </c>
      <c r="K8" s="47">
        <v>1500</v>
      </c>
      <c r="L8" s="16">
        <f t="shared" si="4"/>
        <v>1500</v>
      </c>
      <c r="M8" s="47">
        <f t="shared" si="5"/>
        <v>18000</v>
      </c>
      <c r="N8" s="100"/>
    </row>
    <row r="9" spans="1:14" ht="21.75" customHeight="1">
      <c r="A9" s="56" t="s">
        <v>159</v>
      </c>
      <c r="B9" s="16">
        <v>1</v>
      </c>
      <c r="C9" s="16">
        <v>1200</v>
      </c>
      <c r="D9" s="16">
        <f t="shared" si="1"/>
        <v>1200</v>
      </c>
      <c r="E9" s="47">
        <f t="shared" si="2"/>
        <v>14400</v>
      </c>
      <c r="F9" s="46">
        <v>1</v>
      </c>
      <c r="G9" s="47">
        <v>1345</v>
      </c>
      <c r="H9" s="16">
        <f t="shared" si="3"/>
        <v>1345</v>
      </c>
      <c r="I9" s="47">
        <f t="shared" si="0"/>
        <v>16140</v>
      </c>
      <c r="J9" s="46">
        <v>1</v>
      </c>
      <c r="K9" s="47">
        <v>1500</v>
      </c>
      <c r="L9" s="16">
        <f t="shared" si="4"/>
        <v>1500</v>
      </c>
      <c r="M9" s="47">
        <f t="shared" si="5"/>
        <v>18000</v>
      </c>
      <c r="N9" s="100"/>
    </row>
    <row r="10" spans="1:14" ht="21.75" customHeight="1">
      <c r="A10" s="56" t="s">
        <v>125</v>
      </c>
      <c r="B10" s="16">
        <v>1</v>
      </c>
      <c r="C10" s="16">
        <v>600</v>
      </c>
      <c r="D10" s="16">
        <f t="shared" si="1"/>
        <v>600</v>
      </c>
      <c r="E10" s="47">
        <f t="shared" si="2"/>
        <v>7200</v>
      </c>
      <c r="F10" s="46">
        <v>1</v>
      </c>
      <c r="G10" s="47">
        <v>660</v>
      </c>
      <c r="H10" s="16">
        <f t="shared" si="3"/>
        <v>660</v>
      </c>
      <c r="I10" s="47">
        <f t="shared" si="0"/>
        <v>7920</v>
      </c>
      <c r="J10" s="46">
        <v>1</v>
      </c>
      <c r="K10" s="47">
        <v>720</v>
      </c>
      <c r="L10" s="16">
        <f t="shared" si="4"/>
        <v>720</v>
      </c>
      <c r="M10" s="47">
        <f t="shared" si="5"/>
        <v>8640</v>
      </c>
      <c r="N10" s="100"/>
    </row>
    <row r="11" spans="1:14" ht="21.75" customHeight="1">
      <c r="A11" s="55" t="s">
        <v>126</v>
      </c>
      <c r="B11" s="16">
        <v>1</v>
      </c>
      <c r="C11" s="16">
        <v>700</v>
      </c>
      <c r="D11" s="16">
        <f t="shared" si="1"/>
        <v>700</v>
      </c>
      <c r="E11" s="47">
        <f t="shared" si="2"/>
        <v>8400</v>
      </c>
      <c r="F11" s="46">
        <v>1</v>
      </c>
      <c r="G11" s="47">
        <v>1000</v>
      </c>
      <c r="H11" s="16">
        <f t="shared" si="3"/>
        <v>1000</v>
      </c>
      <c r="I11" s="47">
        <f aca="true" t="shared" si="6" ref="I11:I47">H11*12</f>
        <v>12000</v>
      </c>
      <c r="J11" s="46">
        <v>1</v>
      </c>
      <c r="K11" s="47">
        <v>1100</v>
      </c>
      <c r="L11" s="16">
        <f t="shared" si="4"/>
        <v>1100</v>
      </c>
      <c r="M11" s="47">
        <f t="shared" si="5"/>
        <v>13200</v>
      </c>
      <c r="N11" s="100"/>
    </row>
    <row r="12" spans="1:14" ht="24.75" customHeight="1">
      <c r="A12" s="142" t="s">
        <v>158</v>
      </c>
      <c r="B12" s="143"/>
      <c r="C12" s="143"/>
      <c r="D12" s="143"/>
      <c r="E12" s="52"/>
      <c r="F12" s="57">
        <v>1</v>
      </c>
      <c r="G12" s="52">
        <v>820</v>
      </c>
      <c r="H12" s="143">
        <f aca="true" t="shared" si="7" ref="H12:H47">F12*G12</f>
        <v>820</v>
      </c>
      <c r="I12" s="52">
        <f t="shared" si="6"/>
        <v>9840</v>
      </c>
      <c r="J12" s="57">
        <v>1</v>
      </c>
      <c r="K12" s="52">
        <v>960</v>
      </c>
      <c r="L12" s="143">
        <f t="shared" si="4"/>
        <v>960</v>
      </c>
      <c r="M12" s="52">
        <f t="shared" si="5"/>
        <v>11520</v>
      </c>
      <c r="N12" s="144"/>
    </row>
    <row r="13" spans="1:14" ht="22.5" customHeight="1">
      <c r="A13" s="145" t="s">
        <v>127</v>
      </c>
      <c r="B13" s="143">
        <v>1</v>
      </c>
      <c r="C13" s="143">
        <v>750</v>
      </c>
      <c r="D13" s="143">
        <f t="shared" si="1"/>
        <v>750</v>
      </c>
      <c r="E13" s="52">
        <f t="shared" si="2"/>
        <v>9000</v>
      </c>
      <c r="F13" s="57">
        <v>1</v>
      </c>
      <c r="G13" s="52">
        <v>825</v>
      </c>
      <c r="H13" s="143">
        <f t="shared" si="7"/>
        <v>825</v>
      </c>
      <c r="I13" s="52">
        <f t="shared" si="6"/>
        <v>9900</v>
      </c>
      <c r="J13" s="57">
        <v>1</v>
      </c>
      <c r="K13" s="52">
        <v>960</v>
      </c>
      <c r="L13" s="143">
        <f t="shared" si="4"/>
        <v>960</v>
      </c>
      <c r="M13" s="52">
        <f t="shared" si="5"/>
        <v>11520</v>
      </c>
      <c r="N13" s="144"/>
    </row>
    <row r="14" spans="1:14" ht="21.75" customHeight="1">
      <c r="A14" s="145" t="s">
        <v>128</v>
      </c>
      <c r="B14" s="143">
        <v>1</v>
      </c>
      <c r="C14" s="143">
        <v>550</v>
      </c>
      <c r="D14" s="143">
        <f t="shared" si="1"/>
        <v>550</v>
      </c>
      <c r="E14" s="52">
        <f t="shared" si="2"/>
        <v>6600</v>
      </c>
      <c r="F14" s="57">
        <v>1</v>
      </c>
      <c r="G14" s="52">
        <v>570</v>
      </c>
      <c r="H14" s="143">
        <f t="shared" si="7"/>
        <v>570</v>
      </c>
      <c r="I14" s="52">
        <f t="shared" si="6"/>
        <v>6840</v>
      </c>
      <c r="J14" s="57">
        <v>1</v>
      </c>
      <c r="K14" s="52">
        <v>630</v>
      </c>
      <c r="L14" s="143">
        <f t="shared" si="4"/>
        <v>630</v>
      </c>
      <c r="M14" s="52">
        <f t="shared" si="5"/>
        <v>7560</v>
      </c>
      <c r="N14" s="144"/>
    </row>
    <row r="15" spans="1:14" ht="30.75" customHeight="1">
      <c r="A15" s="142" t="s">
        <v>129</v>
      </c>
      <c r="B15" s="143">
        <v>1</v>
      </c>
      <c r="C15" s="143">
        <v>650</v>
      </c>
      <c r="D15" s="143">
        <f t="shared" si="1"/>
        <v>650</v>
      </c>
      <c r="E15" s="52">
        <f t="shared" si="2"/>
        <v>7800</v>
      </c>
      <c r="F15" s="57">
        <v>1</v>
      </c>
      <c r="G15" s="52">
        <v>715</v>
      </c>
      <c r="H15" s="143">
        <f t="shared" si="7"/>
        <v>715</v>
      </c>
      <c r="I15" s="52">
        <f t="shared" si="6"/>
        <v>8580</v>
      </c>
      <c r="J15" s="57">
        <v>1</v>
      </c>
      <c r="K15" s="52">
        <v>820</v>
      </c>
      <c r="L15" s="143">
        <f t="shared" si="4"/>
        <v>820</v>
      </c>
      <c r="M15" s="52">
        <f t="shared" si="5"/>
        <v>9840</v>
      </c>
      <c r="N15" s="144"/>
    </row>
    <row r="16" spans="1:14" ht="21.75" customHeight="1">
      <c r="A16" s="142" t="s">
        <v>130</v>
      </c>
      <c r="B16" s="143">
        <v>1</v>
      </c>
      <c r="C16" s="143">
        <v>1100</v>
      </c>
      <c r="D16" s="143">
        <f t="shared" si="1"/>
        <v>1100</v>
      </c>
      <c r="E16" s="52">
        <f t="shared" si="2"/>
        <v>13200</v>
      </c>
      <c r="F16" s="57">
        <v>1</v>
      </c>
      <c r="G16" s="52">
        <v>1210</v>
      </c>
      <c r="H16" s="143">
        <f t="shared" si="7"/>
        <v>1210</v>
      </c>
      <c r="I16" s="52">
        <f t="shared" si="6"/>
        <v>14520</v>
      </c>
      <c r="J16" s="57">
        <v>1</v>
      </c>
      <c r="K16" s="52">
        <v>1330</v>
      </c>
      <c r="L16" s="143">
        <f t="shared" si="4"/>
        <v>1330</v>
      </c>
      <c r="M16" s="52">
        <f t="shared" si="5"/>
        <v>15960</v>
      </c>
      <c r="N16" s="144"/>
    </row>
    <row r="17" spans="1:14" ht="27.75" customHeight="1">
      <c r="A17" s="142" t="s">
        <v>160</v>
      </c>
      <c r="B17" s="143">
        <v>0</v>
      </c>
      <c r="C17" s="143">
        <v>0</v>
      </c>
      <c r="D17" s="143">
        <v>0</v>
      </c>
      <c r="E17" s="52">
        <f t="shared" si="2"/>
        <v>0</v>
      </c>
      <c r="F17" s="57">
        <v>0</v>
      </c>
      <c r="G17" s="52">
        <v>0</v>
      </c>
      <c r="H17" s="143">
        <f t="shared" si="7"/>
        <v>0</v>
      </c>
      <c r="I17" s="52">
        <f t="shared" si="6"/>
        <v>0</v>
      </c>
      <c r="J17" s="57">
        <v>1</v>
      </c>
      <c r="K17" s="52">
        <v>770</v>
      </c>
      <c r="L17" s="143">
        <f t="shared" si="4"/>
        <v>770</v>
      </c>
      <c r="M17" s="52">
        <f t="shared" si="5"/>
        <v>9240</v>
      </c>
      <c r="N17" s="144"/>
    </row>
    <row r="18" spans="1:14" ht="21.75" customHeight="1">
      <c r="A18" s="142" t="s">
        <v>131</v>
      </c>
      <c r="B18" s="143">
        <v>1</v>
      </c>
      <c r="C18" s="143">
        <v>800</v>
      </c>
      <c r="D18" s="143">
        <f t="shared" si="1"/>
        <v>800</v>
      </c>
      <c r="E18" s="52">
        <f t="shared" si="2"/>
        <v>9600</v>
      </c>
      <c r="F18" s="57">
        <v>1</v>
      </c>
      <c r="G18" s="52">
        <v>880</v>
      </c>
      <c r="H18" s="143">
        <f t="shared" si="7"/>
        <v>880</v>
      </c>
      <c r="I18" s="52">
        <f t="shared" si="6"/>
        <v>10560</v>
      </c>
      <c r="J18" s="57">
        <v>1</v>
      </c>
      <c r="K18" s="52">
        <v>970</v>
      </c>
      <c r="L18" s="143">
        <f t="shared" si="4"/>
        <v>970</v>
      </c>
      <c r="M18" s="52">
        <f t="shared" si="5"/>
        <v>11640</v>
      </c>
      <c r="N18" s="144"/>
    </row>
    <row r="19" spans="1:14" ht="21.75" customHeight="1">
      <c r="A19" s="142" t="s">
        <v>132</v>
      </c>
      <c r="B19" s="57">
        <v>1</v>
      </c>
      <c r="C19" s="57">
        <v>650</v>
      </c>
      <c r="D19" s="143">
        <f t="shared" si="1"/>
        <v>650</v>
      </c>
      <c r="E19" s="52">
        <f t="shared" si="2"/>
        <v>7800</v>
      </c>
      <c r="F19" s="57">
        <v>1</v>
      </c>
      <c r="G19" s="52">
        <v>715</v>
      </c>
      <c r="H19" s="143">
        <f t="shared" si="7"/>
        <v>715</v>
      </c>
      <c r="I19" s="52">
        <f t="shared" si="6"/>
        <v>8580</v>
      </c>
      <c r="J19" s="57">
        <v>1</v>
      </c>
      <c r="K19" s="52">
        <v>820</v>
      </c>
      <c r="L19" s="143">
        <f t="shared" si="4"/>
        <v>820</v>
      </c>
      <c r="M19" s="52">
        <f t="shared" si="5"/>
        <v>9840</v>
      </c>
      <c r="N19" s="144"/>
    </row>
    <row r="20" spans="1:14" ht="21.75" customHeight="1">
      <c r="A20" s="142" t="s">
        <v>133</v>
      </c>
      <c r="B20" s="57">
        <v>2</v>
      </c>
      <c r="C20" s="57">
        <v>550</v>
      </c>
      <c r="D20" s="143">
        <f t="shared" si="1"/>
        <v>1100</v>
      </c>
      <c r="E20" s="52">
        <f t="shared" si="2"/>
        <v>13200</v>
      </c>
      <c r="F20" s="57">
        <v>1</v>
      </c>
      <c r="G20" s="52">
        <v>600</v>
      </c>
      <c r="H20" s="143">
        <f t="shared" si="7"/>
        <v>600</v>
      </c>
      <c r="I20" s="52">
        <f t="shared" si="6"/>
        <v>7200</v>
      </c>
      <c r="J20" s="57">
        <v>1</v>
      </c>
      <c r="K20" s="52">
        <v>660</v>
      </c>
      <c r="L20" s="143">
        <f t="shared" si="4"/>
        <v>660</v>
      </c>
      <c r="M20" s="52">
        <f t="shared" si="5"/>
        <v>7920</v>
      </c>
      <c r="N20" s="144"/>
    </row>
    <row r="21" spans="1:14" ht="21.75" customHeight="1">
      <c r="A21" s="142" t="s">
        <v>133</v>
      </c>
      <c r="B21" s="57"/>
      <c r="C21" s="57"/>
      <c r="D21" s="143"/>
      <c r="E21" s="52"/>
      <c r="F21" s="57">
        <v>1</v>
      </c>
      <c r="G21" s="52">
        <v>680</v>
      </c>
      <c r="H21" s="143">
        <f t="shared" si="7"/>
        <v>680</v>
      </c>
      <c r="I21" s="52">
        <f t="shared" si="6"/>
        <v>8160</v>
      </c>
      <c r="J21" s="57">
        <v>1</v>
      </c>
      <c r="K21" s="52">
        <v>680</v>
      </c>
      <c r="L21" s="143">
        <f t="shared" si="4"/>
        <v>680</v>
      </c>
      <c r="M21" s="52">
        <f t="shared" si="5"/>
        <v>8160</v>
      </c>
      <c r="N21" s="144"/>
    </row>
    <row r="22" spans="1:14" ht="21.75" customHeight="1">
      <c r="A22" s="145" t="s">
        <v>134</v>
      </c>
      <c r="B22" s="57">
        <v>2</v>
      </c>
      <c r="C22" s="57">
        <v>550</v>
      </c>
      <c r="D22" s="143">
        <f t="shared" si="1"/>
        <v>1100</v>
      </c>
      <c r="E22" s="52">
        <f t="shared" si="2"/>
        <v>13200</v>
      </c>
      <c r="F22" s="146">
        <v>2</v>
      </c>
      <c r="G22" s="147">
        <v>600</v>
      </c>
      <c r="H22" s="143">
        <f t="shared" si="7"/>
        <v>1200</v>
      </c>
      <c r="I22" s="52">
        <f t="shared" si="6"/>
        <v>14400</v>
      </c>
      <c r="J22" s="146">
        <v>2</v>
      </c>
      <c r="K22" s="147">
        <v>690</v>
      </c>
      <c r="L22" s="143">
        <f t="shared" si="4"/>
        <v>1380</v>
      </c>
      <c r="M22" s="52">
        <f t="shared" si="5"/>
        <v>16560</v>
      </c>
      <c r="N22" s="144"/>
    </row>
    <row r="23" spans="1:14" ht="21.75" customHeight="1">
      <c r="A23" s="145" t="s">
        <v>134</v>
      </c>
      <c r="B23" s="57">
        <v>1</v>
      </c>
      <c r="C23" s="57">
        <v>600</v>
      </c>
      <c r="D23" s="143">
        <f t="shared" si="1"/>
        <v>600</v>
      </c>
      <c r="E23" s="52">
        <f t="shared" si="2"/>
        <v>7200</v>
      </c>
      <c r="F23" s="146">
        <v>1</v>
      </c>
      <c r="G23" s="147">
        <v>660</v>
      </c>
      <c r="H23" s="143">
        <f t="shared" si="7"/>
        <v>660</v>
      </c>
      <c r="I23" s="52">
        <f t="shared" si="6"/>
        <v>7920</v>
      </c>
      <c r="J23" s="146">
        <v>1</v>
      </c>
      <c r="K23" s="147">
        <v>750</v>
      </c>
      <c r="L23" s="143">
        <f t="shared" si="4"/>
        <v>750</v>
      </c>
      <c r="M23" s="52">
        <f t="shared" si="5"/>
        <v>9000</v>
      </c>
      <c r="N23" s="144"/>
    </row>
    <row r="24" spans="1:14" ht="21.75" customHeight="1">
      <c r="A24" s="145" t="s">
        <v>134</v>
      </c>
      <c r="B24" s="57">
        <v>9</v>
      </c>
      <c r="C24" s="57">
        <v>450</v>
      </c>
      <c r="D24" s="143">
        <f t="shared" si="1"/>
        <v>4050</v>
      </c>
      <c r="E24" s="52">
        <f t="shared" si="2"/>
        <v>48600</v>
      </c>
      <c r="F24" s="57">
        <v>10</v>
      </c>
      <c r="G24" s="52">
        <v>500</v>
      </c>
      <c r="H24" s="143">
        <f t="shared" si="7"/>
        <v>5000</v>
      </c>
      <c r="I24" s="52">
        <f t="shared" si="6"/>
        <v>60000</v>
      </c>
      <c r="J24" s="57">
        <v>9</v>
      </c>
      <c r="K24" s="52">
        <v>550</v>
      </c>
      <c r="L24" s="143">
        <f t="shared" si="4"/>
        <v>4950</v>
      </c>
      <c r="M24" s="52">
        <f t="shared" si="5"/>
        <v>59400</v>
      </c>
      <c r="N24" s="144"/>
    </row>
    <row r="25" spans="1:14" ht="21.75" customHeight="1">
      <c r="A25" s="145" t="s">
        <v>134</v>
      </c>
      <c r="B25" s="57">
        <v>1</v>
      </c>
      <c r="C25" s="57">
        <v>450</v>
      </c>
      <c r="D25" s="143">
        <f t="shared" si="1"/>
        <v>450</v>
      </c>
      <c r="E25" s="52">
        <f t="shared" si="2"/>
        <v>5400</v>
      </c>
      <c r="F25" s="57">
        <v>2</v>
      </c>
      <c r="G25" s="52">
        <v>550</v>
      </c>
      <c r="H25" s="143">
        <f t="shared" si="7"/>
        <v>1100</v>
      </c>
      <c r="I25" s="52">
        <f t="shared" si="6"/>
        <v>13200</v>
      </c>
      <c r="J25" s="57">
        <v>2</v>
      </c>
      <c r="K25" s="52">
        <v>630</v>
      </c>
      <c r="L25" s="143">
        <f t="shared" si="4"/>
        <v>1260</v>
      </c>
      <c r="M25" s="52">
        <f t="shared" si="5"/>
        <v>15120</v>
      </c>
      <c r="N25" s="144"/>
    </row>
    <row r="26" spans="1:14" ht="21.75" customHeight="1">
      <c r="A26" s="145" t="s">
        <v>134</v>
      </c>
      <c r="B26" s="57">
        <v>2</v>
      </c>
      <c r="C26" s="57">
        <v>350</v>
      </c>
      <c r="D26" s="143">
        <f t="shared" si="1"/>
        <v>700</v>
      </c>
      <c r="E26" s="52">
        <f t="shared" si="2"/>
        <v>8400</v>
      </c>
      <c r="F26" s="57">
        <v>2</v>
      </c>
      <c r="G26" s="52">
        <v>400</v>
      </c>
      <c r="H26" s="143">
        <f t="shared" si="7"/>
        <v>800</v>
      </c>
      <c r="I26" s="52">
        <f t="shared" si="6"/>
        <v>9600</v>
      </c>
      <c r="J26" s="57">
        <v>2</v>
      </c>
      <c r="K26" s="52">
        <v>440</v>
      </c>
      <c r="L26" s="143">
        <f t="shared" si="4"/>
        <v>880</v>
      </c>
      <c r="M26" s="52">
        <f t="shared" si="5"/>
        <v>10560</v>
      </c>
      <c r="N26" s="144"/>
    </row>
    <row r="27" spans="1:14" ht="21.75" customHeight="1">
      <c r="A27" s="145" t="s">
        <v>134</v>
      </c>
      <c r="B27" s="57">
        <v>0</v>
      </c>
      <c r="C27" s="57">
        <v>0</v>
      </c>
      <c r="D27" s="143">
        <v>0</v>
      </c>
      <c r="E27" s="52">
        <f t="shared" si="2"/>
        <v>0</v>
      </c>
      <c r="F27" s="57">
        <v>2</v>
      </c>
      <c r="G27" s="52">
        <v>600</v>
      </c>
      <c r="H27" s="143">
        <f t="shared" si="7"/>
        <v>1200</v>
      </c>
      <c r="I27" s="52">
        <f>H27*5</f>
        <v>6000</v>
      </c>
      <c r="J27" s="57">
        <v>3</v>
      </c>
      <c r="K27" s="52">
        <v>690</v>
      </c>
      <c r="L27" s="143">
        <f t="shared" si="4"/>
        <v>2070</v>
      </c>
      <c r="M27" s="52">
        <f t="shared" si="5"/>
        <v>24840</v>
      </c>
      <c r="N27" s="144"/>
    </row>
    <row r="28" spans="1:14" ht="21.75" customHeight="1">
      <c r="A28" s="145" t="s">
        <v>135</v>
      </c>
      <c r="B28" s="57">
        <v>1</v>
      </c>
      <c r="C28" s="57">
        <v>500</v>
      </c>
      <c r="D28" s="143">
        <f t="shared" si="1"/>
        <v>500</v>
      </c>
      <c r="E28" s="52">
        <f t="shared" si="2"/>
        <v>6000</v>
      </c>
      <c r="F28" s="57">
        <v>1</v>
      </c>
      <c r="G28" s="52">
        <v>550</v>
      </c>
      <c r="H28" s="143">
        <f t="shared" si="7"/>
        <v>550</v>
      </c>
      <c r="I28" s="52">
        <f t="shared" si="6"/>
        <v>6600</v>
      </c>
      <c r="J28" s="57">
        <v>1</v>
      </c>
      <c r="K28" s="52">
        <v>600</v>
      </c>
      <c r="L28" s="143">
        <f t="shared" si="4"/>
        <v>600</v>
      </c>
      <c r="M28" s="52">
        <f t="shared" si="5"/>
        <v>7200</v>
      </c>
      <c r="N28" s="144"/>
    </row>
    <row r="29" spans="1:14" ht="21.75" customHeight="1">
      <c r="A29" s="145" t="s">
        <v>135</v>
      </c>
      <c r="B29" s="57">
        <v>3</v>
      </c>
      <c r="C29" s="57">
        <v>210</v>
      </c>
      <c r="D29" s="143">
        <f t="shared" si="1"/>
        <v>630</v>
      </c>
      <c r="E29" s="52">
        <f t="shared" si="2"/>
        <v>7560</v>
      </c>
      <c r="F29" s="148">
        <v>3</v>
      </c>
      <c r="G29" s="149">
        <v>250</v>
      </c>
      <c r="H29" s="143">
        <f t="shared" si="7"/>
        <v>750</v>
      </c>
      <c r="I29" s="52">
        <f t="shared" si="6"/>
        <v>9000</v>
      </c>
      <c r="J29" s="148">
        <v>3</v>
      </c>
      <c r="K29" s="149">
        <v>270</v>
      </c>
      <c r="L29" s="143">
        <f t="shared" si="4"/>
        <v>810</v>
      </c>
      <c r="M29" s="52">
        <f t="shared" si="5"/>
        <v>9720</v>
      </c>
      <c r="N29" s="144"/>
    </row>
    <row r="30" spans="1:14" ht="21.75" customHeight="1">
      <c r="A30" s="145" t="s">
        <v>135</v>
      </c>
      <c r="B30" s="57">
        <v>1</v>
      </c>
      <c r="C30" s="57">
        <v>400</v>
      </c>
      <c r="D30" s="143">
        <f t="shared" si="1"/>
        <v>400</v>
      </c>
      <c r="E30" s="52">
        <f t="shared" si="2"/>
        <v>4800</v>
      </c>
      <c r="F30" s="57">
        <v>1</v>
      </c>
      <c r="G30" s="52">
        <v>400</v>
      </c>
      <c r="H30" s="143">
        <f t="shared" si="7"/>
        <v>400</v>
      </c>
      <c r="I30" s="52">
        <f t="shared" si="6"/>
        <v>4800</v>
      </c>
      <c r="J30" s="57">
        <v>1</v>
      </c>
      <c r="K30" s="52">
        <v>440</v>
      </c>
      <c r="L30" s="143">
        <f t="shared" si="4"/>
        <v>440</v>
      </c>
      <c r="M30" s="52">
        <f t="shared" si="5"/>
        <v>5280</v>
      </c>
      <c r="N30" s="144"/>
    </row>
    <row r="31" spans="1:14" ht="21.75" customHeight="1">
      <c r="A31" s="142" t="s">
        <v>136</v>
      </c>
      <c r="B31" s="57">
        <v>1</v>
      </c>
      <c r="C31" s="57">
        <v>480</v>
      </c>
      <c r="D31" s="143">
        <f t="shared" si="1"/>
        <v>480</v>
      </c>
      <c r="E31" s="52">
        <f t="shared" si="2"/>
        <v>5760</v>
      </c>
      <c r="F31" s="57">
        <v>1</v>
      </c>
      <c r="G31" s="52">
        <v>530</v>
      </c>
      <c r="H31" s="143">
        <f t="shared" si="7"/>
        <v>530</v>
      </c>
      <c r="I31" s="52">
        <f t="shared" si="6"/>
        <v>6360</v>
      </c>
      <c r="J31" s="57">
        <v>1</v>
      </c>
      <c r="K31" s="52">
        <v>610</v>
      </c>
      <c r="L31" s="143">
        <f t="shared" si="4"/>
        <v>610</v>
      </c>
      <c r="M31" s="52">
        <f t="shared" si="5"/>
        <v>7320</v>
      </c>
      <c r="N31" s="144"/>
    </row>
    <row r="32" spans="1:14" ht="21.75" customHeight="1">
      <c r="A32" s="142" t="s">
        <v>137</v>
      </c>
      <c r="B32" s="57">
        <v>1</v>
      </c>
      <c r="C32" s="57">
        <v>650</v>
      </c>
      <c r="D32" s="143">
        <f t="shared" si="1"/>
        <v>650</v>
      </c>
      <c r="E32" s="52">
        <f t="shared" si="2"/>
        <v>7800</v>
      </c>
      <c r="F32" s="57">
        <v>1</v>
      </c>
      <c r="G32" s="52">
        <v>715</v>
      </c>
      <c r="H32" s="143">
        <f t="shared" si="7"/>
        <v>715</v>
      </c>
      <c r="I32" s="52">
        <f t="shared" si="6"/>
        <v>8580</v>
      </c>
      <c r="J32" s="57">
        <v>1</v>
      </c>
      <c r="K32" s="52">
        <v>850</v>
      </c>
      <c r="L32" s="143">
        <f t="shared" si="4"/>
        <v>850</v>
      </c>
      <c r="M32" s="52">
        <f t="shared" si="5"/>
        <v>10200</v>
      </c>
      <c r="N32" s="144"/>
    </row>
    <row r="33" spans="1:14" s="50" customFormat="1" ht="23.25" customHeight="1">
      <c r="A33" s="150" t="s">
        <v>138</v>
      </c>
      <c r="B33" s="57">
        <v>10</v>
      </c>
      <c r="C33" s="57">
        <v>600</v>
      </c>
      <c r="D33" s="143">
        <f t="shared" si="1"/>
        <v>6000</v>
      </c>
      <c r="E33" s="52">
        <f t="shared" si="2"/>
        <v>72000</v>
      </c>
      <c r="F33" s="57">
        <v>10</v>
      </c>
      <c r="G33" s="52">
        <v>660</v>
      </c>
      <c r="H33" s="143">
        <f t="shared" si="7"/>
        <v>6600</v>
      </c>
      <c r="I33" s="52">
        <f t="shared" si="6"/>
        <v>79200</v>
      </c>
      <c r="J33" s="57">
        <v>10</v>
      </c>
      <c r="K33" s="52">
        <v>770</v>
      </c>
      <c r="L33" s="143">
        <f t="shared" si="4"/>
        <v>7700</v>
      </c>
      <c r="M33" s="52">
        <f t="shared" si="5"/>
        <v>92400</v>
      </c>
      <c r="N33" s="144"/>
    </row>
    <row r="34" spans="1:14" ht="19.5" customHeight="1">
      <c r="A34" s="145" t="s">
        <v>139</v>
      </c>
      <c r="B34" s="57">
        <v>5</v>
      </c>
      <c r="C34" s="57">
        <v>650</v>
      </c>
      <c r="D34" s="143">
        <f t="shared" si="1"/>
        <v>3250</v>
      </c>
      <c r="E34" s="52">
        <f t="shared" si="2"/>
        <v>39000</v>
      </c>
      <c r="F34" s="57">
        <v>5</v>
      </c>
      <c r="G34" s="52">
        <v>715</v>
      </c>
      <c r="H34" s="143">
        <f t="shared" si="7"/>
        <v>3575</v>
      </c>
      <c r="I34" s="52">
        <f t="shared" si="6"/>
        <v>42900</v>
      </c>
      <c r="J34" s="57">
        <v>5</v>
      </c>
      <c r="K34" s="52">
        <v>820</v>
      </c>
      <c r="L34" s="143">
        <f t="shared" si="4"/>
        <v>4100</v>
      </c>
      <c r="M34" s="52">
        <f t="shared" si="5"/>
        <v>49200</v>
      </c>
      <c r="N34" s="144"/>
    </row>
    <row r="35" spans="1:14" ht="21.75" customHeight="1">
      <c r="A35" s="145" t="s">
        <v>151</v>
      </c>
      <c r="B35" s="57">
        <v>1</v>
      </c>
      <c r="C35" s="57">
        <v>550</v>
      </c>
      <c r="D35" s="143">
        <f t="shared" si="1"/>
        <v>550</v>
      </c>
      <c r="E35" s="52">
        <f t="shared" si="2"/>
        <v>6600</v>
      </c>
      <c r="F35" s="57">
        <v>1</v>
      </c>
      <c r="G35" s="52">
        <v>600</v>
      </c>
      <c r="H35" s="143">
        <f t="shared" si="7"/>
        <v>600</v>
      </c>
      <c r="I35" s="52">
        <f t="shared" si="6"/>
        <v>7200</v>
      </c>
      <c r="J35" s="57">
        <v>1</v>
      </c>
      <c r="K35" s="52">
        <v>660</v>
      </c>
      <c r="L35" s="143">
        <f t="shared" si="4"/>
        <v>660</v>
      </c>
      <c r="M35" s="52">
        <f t="shared" si="5"/>
        <v>7920</v>
      </c>
      <c r="N35" s="144"/>
    </row>
    <row r="36" spans="1:14" ht="34.5" customHeight="1">
      <c r="A36" s="142" t="s">
        <v>140</v>
      </c>
      <c r="B36" s="57">
        <v>1</v>
      </c>
      <c r="C36" s="57">
        <v>460</v>
      </c>
      <c r="D36" s="143">
        <f t="shared" si="1"/>
        <v>460</v>
      </c>
      <c r="E36" s="52">
        <f t="shared" si="2"/>
        <v>5520</v>
      </c>
      <c r="F36" s="57">
        <v>1</v>
      </c>
      <c r="G36" s="52">
        <v>460</v>
      </c>
      <c r="H36" s="143">
        <f t="shared" si="7"/>
        <v>460</v>
      </c>
      <c r="I36" s="52">
        <f t="shared" si="6"/>
        <v>5520</v>
      </c>
      <c r="J36" s="57">
        <v>1</v>
      </c>
      <c r="K36" s="52">
        <v>510</v>
      </c>
      <c r="L36" s="143">
        <f t="shared" si="4"/>
        <v>510</v>
      </c>
      <c r="M36" s="52">
        <f t="shared" si="5"/>
        <v>6120</v>
      </c>
      <c r="N36" s="144"/>
    </row>
    <row r="37" spans="1:14" ht="21.75" customHeight="1">
      <c r="A37" s="142" t="s">
        <v>141</v>
      </c>
      <c r="B37" s="57">
        <v>2</v>
      </c>
      <c r="C37" s="57">
        <v>200</v>
      </c>
      <c r="D37" s="143">
        <f t="shared" si="1"/>
        <v>400</v>
      </c>
      <c r="E37" s="52">
        <f t="shared" si="2"/>
        <v>4800</v>
      </c>
      <c r="F37" s="57">
        <v>2</v>
      </c>
      <c r="G37" s="52">
        <v>200</v>
      </c>
      <c r="H37" s="143">
        <f t="shared" si="7"/>
        <v>400</v>
      </c>
      <c r="I37" s="52">
        <f t="shared" si="6"/>
        <v>4800</v>
      </c>
      <c r="J37" s="57">
        <v>2</v>
      </c>
      <c r="K37" s="52">
        <v>220</v>
      </c>
      <c r="L37" s="143">
        <f t="shared" si="4"/>
        <v>440</v>
      </c>
      <c r="M37" s="52">
        <f t="shared" si="5"/>
        <v>5280</v>
      </c>
      <c r="N37" s="144"/>
    </row>
    <row r="38" spans="1:14" ht="33" customHeight="1">
      <c r="A38" s="151" t="s">
        <v>142</v>
      </c>
      <c r="B38" s="57">
        <v>1</v>
      </c>
      <c r="C38" s="57">
        <v>450</v>
      </c>
      <c r="D38" s="143">
        <f t="shared" si="1"/>
        <v>450</v>
      </c>
      <c r="E38" s="52">
        <f t="shared" si="2"/>
        <v>5400</v>
      </c>
      <c r="F38" s="57">
        <v>1</v>
      </c>
      <c r="G38" s="52">
        <v>500</v>
      </c>
      <c r="H38" s="143">
        <f t="shared" si="7"/>
        <v>500</v>
      </c>
      <c r="I38" s="52">
        <f t="shared" si="6"/>
        <v>6000</v>
      </c>
      <c r="J38" s="57">
        <v>1</v>
      </c>
      <c r="K38" s="52">
        <v>550</v>
      </c>
      <c r="L38" s="143">
        <f t="shared" si="4"/>
        <v>550</v>
      </c>
      <c r="M38" s="52">
        <f t="shared" si="5"/>
        <v>6600</v>
      </c>
      <c r="N38" s="144"/>
    </row>
    <row r="39" spans="1:14" ht="21.75" customHeight="1">
      <c r="A39" s="145" t="s">
        <v>143</v>
      </c>
      <c r="B39" s="57">
        <v>4</v>
      </c>
      <c r="C39" s="57">
        <v>450</v>
      </c>
      <c r="D39" s="143">
        <f t="shared" si="1"/>
        <v>1800</v>
      </c>
      <c r="E39" s="52">
        <f t="shared" si="2"/>
        <v>21600</v>
      </c>
      <c r="F39" s="57">
        <v>4</v>
      </c>
      <c r="G39" s="52">
        <v>550</v>
      </c>
      <c r="H39" s="143">
        <f t="shared" si="7"/>
        <v>2200</v>
      </c>
      <c r="I39" s="52">
        <f t="shared" si="6"/>
        <v>26400</v>
      </c>
      <c r="J39" s="57">
        <v>4</v>
      </c>
      <c r="K39" s="52">
        <v>610</v>
      </c>
      <c r="L39" s="143">
        <f t="shared" si="4"/>
        <v>2440</v>
      </c>
      <c r="M39" s="52">
        <f t="shared" si="5"/>
        <v>29280</v>
      </c>
      <c r="N39" s="144"/>
    </row>
    <row r="40" spans="1:14" ht="21.75" customHeight="1">
      <c r="A40" s="145" t="s">
        <v>144</v>
      </c>
      <c r="B40" s="57">
        <v>1</v>
      </c>
      <c r="C40" s="57">
        <v>750</v>
      </c>
      <c r="D40" s="143">
        <f t="shared" si="1"/>
        <v>750</v>
      </c>
      <c r="E40" s="52">
        <f t="shared" si="2"/>
        <v>9000</v>
      </c>
      <c r="F40" s="57">
        <v>1</v>
      </c>
      <c r="G40" s="52">
        <v>650</v>
      </c>
      <c r="H40" s="143">
        <f t="shared" si="7"/>
        <v>650</v>
      </c>
      <c r="I40" s="52">
        <f t="shared" si="6"/>
        <v>7800</v>
      </c>
      <c r="J40" s="57">
        <v>1</v>
      </c>
      <c r="K40" s="52">
        <v>715</v>
      </c>
      <c r="L40" s="143">
        <f t="shared" si="4"/>
        <v>715</v>
      </c>
      <c r="M40" s="52">
        <f t="shared" si="5"/>
        <v>8580</v>
      </c>
      <c r="N40" s="144"/>
    </row>
    <row r="41" spans="1:14" ht="21.75" customHeight="1">
      <c r="A41" s="145" t="s">
        <v>145</v>
      </c>
      <c r="B41" s="57">
        <v>1</v>
      </c>
      <c r="C41" s="57">
        <v>600</v>
      </c>
      <c r="D41" s="143">
        <f t="shared" si="1"/>
        <v>600</v>
      </c>
      <c r="E41" s="52">
        <f t="shared" si="2"/>
        <v>7200</v>
      </c>
      <c r="F41" s="57">
        <v>1</v>
      </c>
      <c r="G41" s="52">
        <v>660</v>
      </c>
      <c r="H41" s="143">
        <f t="shared" si="7"/>
        <v>660</v>
      </c>
      <c r="I41" s="52">
        <f t="shared" si="6"/>
        <v>7920</v>
      </c>
      <c r="J41" s="57">
        <v>1</v>
      </c>
      <c r="K41" s="52">
        <v>720</v>
      </c>
      <c r="L41" s="143">
        <f t="shared" si="4"/>
        <v>720</v>
      </c>
      <c r="M41" s="52">
        <f t="shared" si="5"/>
        <v>8640</v>
      </c>
      <c r="N41" s="144"/>
    </row>
    <row r="42" spans="1:14" ht="21.75" customHeight="1">
      <c r="A42" s="152" t="s">
        <v>146</v>
      </c>
      <c r="B42" s="57">
        <v>1</v>
      </c>
      <c r="C42" s="57">
        <v>600</v>
      </c>
      <c r="D42" s="143">
        <f t="shared" si="1"/>
        <v>600</v>
      </c>
      <c r="E42" s="52">
        <f t="shared" si="2"/>
        <v>7200</v>
      </c>
      <c r="F42" s="57">
        <v>1</v>
      </c>
      <c r="G42" s="52">
        <v>600</v>
      </c>
      <c r="H42" s="143">
        <f t="shared" si="7"/>
        <v>600</v>
      </c>
      <c r="I42" s="52">
        <f t="shared" si="6"/>
        <v>7200</v>
      </c>
      <c r="J42" s="57">
        <v>1</v>
      </c>
      <c r="K42" s="52">
        <v>660</v>
      </c>
      <c r="L42" s="143">
        <f t="shared" si="4"/>
        <v>660</v>
      </c>
      <c r="M42" s="52">
        <f t="shared" si="5"/>
        <v>7920</v>
      </c>
      <c r="N42" s="144"/>
    </row>
    <row r="43" spans="1:14" ht="21.75" customHeight="1">
      <c r="A43" s="152" t="s">
        <v>147</v>
      </c>
      <c r="B43" s="57">
        <v>2</v>
      </c>
      <c r="C43" s="57">
        <v>300</v>
      </c>
      <c r="D43" s="143">
        <f t="shared" si="1"/>
        <v>600</v>
      </c>
      <c r="E43" s="52">
        <f t="shared" si="2"/>
        <v>7200</v>
      </c>
      <c r="F43" s="57">
        <v>2</v>
      </c>
      <c r="G43" s="52">
        <v>300</v>
      </c>
      <c r="H43" s="143">
        <f t="shared" si="7"/>
        <v>600</v>
      </c>
      <c r="I43" s="52">
        <f t="shared" si="6"/>
        <v>7200</v>
      </c>
      <c r="J43" s="57">
        <v>2</v>
      </c>
      <c r="K43" s="52">
        <v>300</v>
      </c>
      <c r="L43" s="143">
        <f t="shared" si="4"/>
        <v>600</v>
      </c>
      <c r="M43" s="52">
        <f t="shared" si="5"/>
        <v>7200</v>
      </c>
      <c r="N43" s="144"/>
    </row>
    <row r="44" spans="1:14" ht="21.75" customHeight="1">
      <c r="A44" s="152" t="s">
        <v>161</v>
      </c>
      <c r="B44" s="57">
        <v>2</v>
      </c>
      <c r="C44" s="57">
        <v>300</v>
      </c>
      <c r="D44" s="143">
        <f t="shared" si="1"/>
        <v>600</v>
      </c>
      <c r="E44" s="52">
        <f t="shared" si="2"/>
        <v>7200</v>
      </c>
      <c r="F44" s="57">
        <v>2</v>
      </c>
      <c r="G44" s="52">
        <v>320</v>
      </c>
      <c r="H44" s="143">
        <f t="shared" si="7"/>
        <v>640</v>
      </c>
      <c r="I44" s="52">
        <f t="shared" si="6"/>
        <v>7680</v>
      </c>
      <c r="J44" s="57">
        <v>1</v>
      </c>
      <c r="K44" s="52">
        <v>460</v>
      </c>
      <c r="L44" s="143">
        <f t="shared" si="4"/>
        <v>460</v>
      </c>
      <c r="M44" s="52">
        <f t="shared" si="5"/>
        <v>5520</v>
      </c>
      <c r="N44" s="144"/>
    </row>
    <row r="45" spans="1:14" ht="21.75" customHeight="1">
      <c r="A45" s="152" t="s">
        <v>148</v>
      </c>
      <c r="B45" s="57">
        <v>2</v>
      </c>
      <c r="C45" s="57">
        <v>450</v>
      </c>
      <c r="D45" s="143">
        <f t="shared" si="1"/>
        <v>900</v>
      </c>
      <c r="E45" s="52">
        <f t="shared" si="2"/>
        <v>10800</v>
      </c>
      <c r="F45" s="57">
        <v>4</v>
      </c>
      <c r="G45" s="52">
        <v>500</v>
      </c>
      <c r="H45" s="143">
        <f t="shared" si="7"/>
        <v>2000</v>
      </c>
      <c r="I45" s="52">
        <f t="shared" si="6"/>
        <v>24000</v>
      </c>
      <c r="J45" s="57">
        <v>4</v>
      </c>
      <c r="K45" s="52">
        <v>575</v>
      </c>
      <c r="L45" s="143">
        <f t="shared" si="4"/>
        <v>2300</v>
      </c>
      <c r="M45" s="52">
        <f t="shared" si="5"/>
        <v>27600</v>
      </c>
      <c r="N45" s="144"/>
    </row>
    <row r="46" spans="1:14" ht="21.75" customHeight="1">
      <c r="A46" s="152" t="s">
        <v>147</v>
      </c>
      <c r="B46" s="57">
        <v>2</v>
      </c>
      <c r="C46" s="57">
        <v>500</v>
      </c>
      <c r="D46" s="143">
        <f t="shared" si="1"/>
        <v>1000</v>
      </c>
      <c r="E46" s="52">
        <f t="shared" si="2"/>
        <v>12000</v>
      </c>
      <c r="F46" s="57">
        <v>1</v>
      </c>
      <c r="G46" s="52">
        <v>500</v>
      </c>
      <c r="H46" s="143">
        <f t="shared" si="7"/>
        <v>500</v>
      </c>
      <c r="I46" s="52">
        <f t="shared" si="6"/>
        <v>6000</v>
      </c>
      <c r="J46" s="57">
        <v>1</v>
      </c>
      <c r="K46" s="52">
        <v>540</v>
      </c>
      <c r="L46" s="143">
        <f t="shared" si="4"/>
        <v>540</v>
      </c>
      <c r="M46" s="52">
        <f t="shared" si="5"/>
        <v>6480</v>
      </c>
      <c r="N46" s="144"/>
    </row>
    <row r="47" spans="1:14" ht="21.75" customHeight="1">
      <c r="A47" s="152" t="s">
        <v>149</v>
      </c>
      <c r="B47" s="57">
        <v>1</v>
      </c>
      <c r="C47" s="57">
        <v>350</v>
      </c>
      <c r="D47" s="143">
        <f t="shared" si="1"/>
        <v>350</v>
      </c>
      <c r="E47" s="52">
        <f t="shared" si="2"/>
        <v>4200</v>
      </c>
      <c r="F47" s="57">
        <v>1</v>
      </c>
      <c r="G47" s="52">
        <v>385</v>
      </c>
      <c r="H47" s="143">
        <f t="shared" si="7"/>
        <v>385</v>
      </c>
      <c r="I47" s="52">
        <f t="shared" si="6"/>
        <v>4620</v>
      </c>
      <c r="J47" s="57">
        <v>1</v>
      </c>
      <c r="K47" s="52">
        <v>450</v>
      </c>
      <c r="L47" s="143">
        <f t="shared" si="4"/>
        <v>450</v>
      </c>
      <c r="M47" s="52">
        <f t="shared" si="5"/>
        <v>5400</v>
      </c>
      <c r="N47" s="144"/>
    </row>
    <row r="48" spans="1:14" ht="25.5" customHeight="1">
      <c r="A48" s="98" t="s">
        <v>150</v>
      </c>
      <c r="B48" s="58">
        <f aca="true" t="shared" si="8" ref="B48:I48">SUM(B5:B47)</f>
        <v>73</v>
      </c>
      <c r="C48" s="58">
        <f t="shared" si="8"/>
        <v>25200</v>
      </c>
      <c r="D48" s="59">
        <f t="shared" si="8"/>
        <v>41770</v>
      </c>
      <c r="E48" s="58">
        <f t="shared" si="8"/>
        <v>501240</v>
      </c>
      <c r="F48" s="60">
        <f t="shared" si="8"/>
        <v>79</v>
      </c>
      <c r="G48" s="58">
        <f t="shared" si="8"/>
        <v>29780</v>
      </c>
      <c r="H48" s="59">
        <f t="shared" si="8"/>
        <v>49700</v>
      </c>
      <c r="I48" s="58">
        <f t="shared" si="8"/>
        <v>588000</v>
      </c>
      <c r="J48" s="60">
        <f>SUM(J5:J47)</f>
        <v>79</v>
      </c>
      <c r="K48" s="58">
        <f>SUM(K5:K47)</f>
        <v>34060</v>
      </c>
      <c r="L48" s="59">
        <f>SUM(L5:L47)</f>
        <v>56425</v>
      </c>
      <c r="M48" s="58">
        <f>SUM(M5:M47)</f>
        <v>677100</v>
      </c>
      <c r="N48" s="100"/>
    </row>
    <row r="50" ht="21.75" customHeight="1">
      <c r="A50" s="99" t="s">
        <v>153</v>
      </c>
    </row>
    <row r="52" ht="21.75" customHeight="1">
      <c r="A52" s="54" t="s">
        <v>154</v>
      </c>
    </row>
  </sheetData>
  <sheetProtection/>
  <mergeCells count="13">
    <mergeCell ref="A2:A4"/>
    <mergeCell ref="F2:F4"/>
    <mergeCell ref="G2:I2"/>
    <mergeCell ref="C3:C4"/>
    <mergeCell ref="D3:E3"/>
    <mergeCell ref="G3:G4"/>
    <mergeCell ref="H3:I3"/>
    <mergeCell ref="B2:B4"/>
    <mergeCell ref="C2:E2"/>
    <mergeCell ref="J2:J4"/>
    <mergeCell ref="K2:M2"/>
    <mergeCell ref="K3:K4"/>
    <mergeCell ref="L3:M3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Natia Kobakhidze</cp:lastModifiedBy>
  <cp:lastPrinted>2023-08-14T10:10:14Z</cp:lastPrinted>
  <dcterms:created xsi:type="dcterms:W3CDTF">2013-10-04T08:00:13Z</dcterms:created>
  <dcterms:modified xsi:type="dcterms:W3CDTF">2023-11-15T06:49:32Z</dcterms:modified>
  <cp:category/>
  <cp:version/>
  <cp:contentType/>
  <cp:contentStatus/>
</cp:coreProperties>
</file>