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8115"/>
  </bookViews>
  <sheets>
    <sheet name="გადასახდელები" sheetId="1" r:id="rId1"/>
    <sheet name="შტატები" sheetId="2" r:id="rId2"/>
    <sheet name="ღონისძიებები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L6" i="1" l="1"/>
  <c r="L57" i="1"/>
  <c r="K18" i="1"/>
  <c r="J18" i="1"/>
  <c r="D65" i="3"/>
  <c r="F65" i="3"/>
  <c r="H65" i="3"/>
  <c r="L80" i="2"/>
  <c r="M80" i="2" s="1"/>
  <c r="L18" i="2"/>
  <c r="M18" i="2" s="1"/>
  <c r="J46" i="2"/>
  <c r="F46" i="2"/>
  <c r="L44" i="2"/>
  <c r="M44" i="2" s="1"/>
  <c r="L43" i="2"/>
  <c r="M43" i="2" s="1"/>
  <c r="H43" i="2"/>
  <c r="I43" i="2" s="1"/>
  <c r="H42" i="2"/>
  <c r="L7" i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M92" i="2" s="1"/>
  <c r="L91" i="2"/>
  <c r="M91" i="2" s="1"/>
  <c r="L90" i="2"/>
  <c r="M90" i="2" s="1"/>
  <c r="L136" i="2"/>
  <c r="M136" i="2" s="1"/>
  <c r="L135" i="2"/>
  <c r="M135" i="2" s="1"/>
  <c r="L134" i="2"/>
  <c r="M134" i="2" s="1"/>
  <c r="L133" i="2"/>
  <c r="M133" i="2" s="1"/>
  <c r="L132" i="2"/>
  <c r="M132" i="2" s="1"/>
  <c r="L131" i="2"/>
  <c r="M131" i="2" s="1"/>
  <c r="L130" i="2"/>
  <c r="M130" i="2" s="1"/>
  <c r="L129" i="2"/>
  <c r="M129" i="2" s="1"/>
  <c r="L123" i="2"/>
  <c r="M123" i="2" s="1"/>
  <c r="H107" i="2"/>
  <c r="L89" i="2"/>
  <c r="M89" i="2" s="1"/>
  <c r="L88" i="2"/>
  <c r="M88" i="2" s="1"/>
  <c r="L77" i="2"/>
  <c r="M77" i="2" s="1"/>
  <c r="J85" i="2"/>
  <c r="L74" i="2"/>
  <c r="M74" i="2" s="1"/>
  <c r="L38" i="2"/>
  <c r="M38" i="2" s="1"/>
  <c r="L37" i="2"/>
  <c r="M37" i="2" s="1"/>
  <c r="L36" i="2"/>
  <c r="M36" i="2" s="1"/>
  <c r="L30" i="2"/>
  <c r="M30" i="2" s="1"/>
  <c r="J20" i="2"/>
  <c r="L17" i="2"/>
  <c r="M17" i="2" s="1"/>
  <c r="L16" i="2"/>
  <c r="M16" i="2" s="1"/>
  <c r="J170" i="2"/>
  <c r="L168" i="2"/>
  <c r="M168" i="2" s="1"/>
  <c r="L167" i="2"/>
  <c r="M167" i="2" s="1"/>
  <c r="L166" i="2"/>
  <c r="M166" i="2" s="1"/>
  <c r="L165" i="2"/>
  <c r="M165" i="2" s="1"/>
  <c r="L164" i="2"/>
  <c r="M164" i="2" s="1"/>
  <c r="L163" i="2"/>
  <c r="M163" i="2" s="1"/>
  <c r="L162" i="2"/>
  <c r="M162" i="2" s="1"/>
  <c r="L161" i="2"/>
  <c r="M161" i="2" s="1"/>
  <c r="L160" i="2"/>
  <c r="M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M154" i="2" s="1"/>
  <c r="L153" i="2"/>
  <c r="M153" i="2" s="1"/>
  <c r="L152" i="2"/>
  <c r="M152" i="2" s="1"/>
  <c r="L151" i="2"/>
  <c r="M151" i="2" s="1"/>
  <c r="L150" i="2"/>
  <c r="M150" i="2" s="1"/>
  <c r="L149" i="2"/>
  <c r="M149" i="2" s="1"/>
  <c r="L148" i="2"/>
  <c r="M148" i="2" s="1"/>
  <c r="L147" i="2"/>
  <c r="M147" i="2" s="1"/>
  <c r="L146" i="2"/>
  <c r="M146" i="2" s="1"/>
  <c r="L145" i="2"/>
  <c r="M145" i="2" s="1"/>
  <c r="L144" i="2"/>
  <c r="M144" i="2" s="1"/>
  <c r="L143" i="2"/>
  <c r="M143" i="2" s="1"/>
  <c r="L142" i="2"/>
  <c r="M142" i="2" s="1"/>
  <c r="L141" i="2"/>
  <c r="J138" i="2"/>
  <c r="J126" i="2"/>
  <c r="L124" i="2"/>
  <c r="M124" i="2" s="1"/>
  <c r="L122" i="2"/>
  <c r="M122" i="2" s="1"/>
  <c r="L121" i="2"/>
  <c r="M121" i="2" s="1"/>
  <c r="L120" i="2"/>
  <c r="M120" i="2" s="1"/>
  <c r="L119" i="2"/>
  <c r="M119" i="2" s="1"/>
  <c r="L118" i="2"/>
  <c r="J115" i="2"/>
  <c r="L113" i="2"/>
  <c r="M113" i="2" s="1"/>
  <c r="L112" i="2"/>
  <c r="J109" i="2"/>
  <c r="L79" i="2"/>
  <c r="M79" i="2" s="1"/>
  <c r="L78" i="2"/>
  <c r="M78" i="2" s="1"/>
  <c r="L76" i="2"/>
  <c r="M76" i="2" s="1"/>
  <c r="L75" i="2"/>
  <c r="M75" i="2" s="1"/>
  <c r="L73" i="2"/>
  <c r="M73" i="2" s="1"/>
  <c r="L72" i="2"/>
  <c r="J69" i="2"/>
  <c r="J40" i="2"/>
  <c r="J33" i="2"/>
  <c r="L29" i="2"/>
  <c r="M29" i="2" s="1"/>
  <c r="L28" i="2"/>
  <c r="J26" i="2"/>
  <c r="L24" i="2"/>
  <c r="M24" i="2" s="1"/>
  <c r="L23" i="2"/>
  <c r="M23" i="2" s="1"/>
  <c r="L22" i="2"/>
  <c r="M22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L94" i="1"/>
  <c r="L93" i="1"/>
  <c r="L92" i="1"/>
  <c r="N91" i="1"/>
  <c r="M91" i="1"/>
  <c r="L91" i="1"/>
  <c r="L90" i="1"/>
  <c r="N89" i="1"/>
  <c r="M89" i="1"/>
  <c r="L89" i="1"/>
  <c r="L88" i="1"/>
  <c r="L87" i="1"/>
  <c r="N86" i="1"/>
  <c r="M86" i="1"/>
  <c r="L86" i="1" s="1"/>
  <c r="L85" i="1"/>
  <c r="L84" i="1"/>
  <c r="N83" i="1"/>
  <c r="M83" i="1"/>
  <c r="L82" i="1"/>
  <c r="L81" i="1"/>
  <c r="N80" i="1"/>
  <c r="M80" i="1"/>
  <c r="M79" i="1" s="1"/>
  <c r="L79" i="1" s="1"/>
  <c r="N79" i="1"/>
  <c r="L78" i="1"/>
  <c r="L77" i="1"/>
  <c r="N76" i="1"/>
  <c r="M76" i="1"/>
  <c r="L75" i="1"/>
  <c r="L74" i="1"/>
  <c r="N73" i="1"/>
  <c r="L73" i="1" s="1"/>
  <c r="M73" i="1"/>
  <c r="L72" i="1"/>
  <c r="L71" i="1"/>
  <c r="N70" i="1"/>
  <c r="N69" i="1" s="1"/>
  <c r="M70" i="1"/>
  <c r="L68" i="1"/>
  <c r="L67" i="1"/>
  <c r="L66" i="1"/>
  <c r="L65" i="1"/>
  <c r="L64" i="1"/>
  <c r="L63" i="1"/>
  <c r="L62" i="1"/>
  <c r="N61" i="1"/>
  <c r="N60" i="1" s="1"/>
  <c r="M61" i="1"/>
  <c r="L61" i="1"/>
  <c r="M60" i="1"/>
  <c r="L60" i="1" s="1"/>
  <c r="L59" i="1"/>
  <c r="L58" i="1"/>
  <c r="L56" i="1"/>
  <c r="L55" i="1"/>
  <c r="L54" i="1"/>
  <c r="L53" i="1"/>
  <c r="L52" i="1"/>
  <c r="L51" i="1"/>
  <c r="L50" i="1"/>
  <c r="L49" i="1"/>
  <c r="L48" i="1"/>
  <c r="L47" i="1"/>
  <c r="N46" i="1"/>
  <c r="M46" i="1"/>
  <c r="L46" i="1" s="1"/>
  <c r="L45" i="1"/>
  <c r="L44" i="1"/>
  <c r="L43" i="1"/>
  <c r="L42" i="1"/>
  <c r="L41" i="1"/>
  <c r="L40" i="1"/>
  <c r="N39" i="1"/>
  <c r="M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0" i="1"/>
  <c r="L19" i="1"/>
  <c r="N18" i="1"/>
  <c r="M18" i="1"/>
  <c r="L18" i="1" s="1"/>
  <c r="L17" i="1"/>
  <c r="L15" i="1"/>
  <c r="N14" i="1"/>
  <c r="N13" i="1" s="1"/>
  <c r="M14" i="1"/>
  <c r="M13" i="1" s="1"/>
  <c r="L9" i="1"/>
  <c r="L8" i="1"/>
  <c r="L5" i="1"/>
  <c r="H40" i="2"/>
  <c r="I40" i="2"/>
  <c r="F40" i="2"/>
  <c r="H79" i="2"/>
  <c r="I79" i="2" s="1"/>
  <c r="H78" i="2"/>
  <c r="I78" i="2" s="1"/>
  <c r="H77" i="2"/>
  <c r="H76" i="2"/>
  <c r="I76" i="2" s="1"/>
  <c r="H75" i="2"/>
  <c r="I75" i="2" s="1"/>
  <c r="B85" i="2"/>
  <c r="H124" i="2"/>
  <c r="I124" i="2" s="1"/>
  <c r="H113" i="2"/>
  <c r="I113" i="2" s="1"/>
  <c r="F109" i="2"/>
  <c r="H106" i="2"/>
  <c r="H132" i="2"/>
  <c r="I132" i="2" s="1"/>
  <c r="H18" i="1"/>
  <c r="G18" i="1"/>
  <c r="I19" i="1"/>
  <c r="I93" i="1"/>
  <c r="I92" i="1"/>
  <c r="K91" i="1"/>
  <c r="K89" i="1" s="1"/>
  <c r="J91" i="1"/>
  <c r="I90" i="1"/>
  <c r="I88" i="1"/>
  <c r="I87" i="1"/>
  <c r="K86" i="1"/>
  <c r="I86" i="1" s="1"/>
  <c r="J86" i="1"/>
  <c r="I85" i="1"/>
  <c r="I84" i="1"/>
  <c r="K83" i="1"/>
  <c r="J83" i="1"/>
  <c r="I82" i="1"/>
  <c r="I81" i="1"/>
  <c r="K80" i="1"/>
  <c r="J80" i="1"/>
  <c r="I78" i="1"/>
  <c r="I77" i="1"/>
  <c r="K76" i="1"/>
  <c r="J76" i="1"/>
  <c r="I75" i="1"/>
  <c r="I74" i="1"/>
  <c r="K73" i="1"/>
  <c r="J73" i="1"/>
  <c r="I72" i="1"/>
  <c r="I71" i="1"/>
  <c r="K70" i="1"/>
  <c r="K69" i="1" s="1"/>
  <c r="J70" i="1"/>
  <c r="I70" i="1" s="1"/>
  <c r="I68" i="1"/>
  <c r="I67" i="1"/>
  <c r="I66" i="1"/>
  <c r="I65" i="1"/>
  <c r="I64" i="1"/>
  <c r="I63" i="1"/>
  <c r="I62" i="1"/>
  <c r="K61" i="1"/>
  <c r="J61" i="1"/>
  <c r="K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K39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0" i="1"/>
  <c r="I17" i="1"/>
  <c r="I15" i="1"/>
  <c r="K14" i="1"/>
  <c r="K13" i="1" s="1"/>
  <c r="J14" i="1"/>
  <c r="J13" i="1" s="1"/>
  <c r="I9" i="1"/>
  <c r="I8" i="1"/>
  <c r="I5" i="1"/>
  <c r="B33" i="2"/>
  <c r="F33" i="2"/>
  <c r="H13" i="2"/>
  <c r="I13" i="2" s="1"/>
  <c r="I17" i="2"/>
  <c r="I16" i="2"/>
  <c r="H15" i="2"/>
  <c r="I15" i="2" s="1"/>
  <c r="H14" i="2"/>
  <c r="I14" i="2" s="1"/>
  <c r="F20" i="2"/>
  <c r="D57" i="2"/>
  <c r="E57" i="2" s="1"/>
  <c r="D56" i="2"/>
  <c r="E56" i="2" s="1"/>
  <c r="D55" i="2"/>
  <c r="D54" i="2"/>
  <c r="E54" i="2" s="1"/>
  <c r="D53" i="2"/>
  <c r="E53" i="2" s="1"/>
  <c r="F170" i="2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H136" i="2"/>
  <c r="I136" i="2" s="1"/>
  <c r="H135" i="2"/>
  <c r="I135" i="2" s="1"/>
  <c r="H134" i="2"/>
  <c r="I134" i="2" s="1"/>
  <c r="H133" i="2"/>
  <c r="I133" i="2" s="1"/>
  <c r="H131" i="2"/>
  <c r="I131" i="2" s="1"/>
  <c r="H130" i="2"/>
  <c r="I130" i="2" s="1"/>
  <c r="H129" i="2"/>
  <c r="I129" i="2" s="1"/>
  <c r="F138" i="2"/>
  <c r="I123" i="2"/>
  <c r="H122" i="2"/>
  <c r="I122" i="2" s="1"/>
  <c r="H121" i="2"/>
  <c r="I121" i="2" s="1"/>
  <c r="H120" i="2"/>
  <c r="I120" i="2" s="1"/>
  <c r="H119" i="2"/>
  <c r="I119" i="2" s="1"/>
  <c r="H118" i="2"/>
  <c r="I118" i="2" s="1"/>
  <c r="F126" i="2"/>
  <c r="F115" i="2"/>
  <c r="H112" i="2"/>
  <c r="H104" i="2"/>
  <c r="I104" i="2" s="1"/>
  <c r="H103" i="2"/>
  <c r="I103" i="2" s="1"/>
  <c r="H102" i="2"/>
  <c r="I102" i="2" s="1"/>
  <c r="H101" i="2"/>
  <c r="I101" i="2" s="1"/>
  <c r="H100" i="2"/>
  <c r="H98" i="2"/>
  <c r="I98" i="2" s="1"/>
  <c r="H97" i="2"/>
  <c r="I97" i="2" s="1"/>
  <c r="H96" i="2"/>
  <c r="I96" i="2" s="1"/>
  <c r="H95" i="2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72" i="2"/>
  <c r="I72" i="2" s="1"/>
  <c r="H73" i="2"/>
  <c r="I73" i="2" s="1"/>
  <c r="F69" i="2"/>
  <c r="I30" i="2"/>
  <c r="H29" i="2"/>
  <c r="I29" i="2" s="1"/>
  <c r="H28" i="2"/>
  <c r="F26" i="2"/>
  <c r="H24" i="2"/>
  <c r="I24" i="2" s="1"/>
  <c r="H23" i="2"/>
  <c r="I23" i="2" s="1"/>
  <c r="H22" i="2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E170" i="2"/>
  <c r="B170" i="2"/>
  <c r="D168" i="2"/>
  <c r="E168" i="2" s="1"/>
  <c r="B138" i="2"/>
  <c r="D138" i="2"/>
  <c r="E138" i="2"/>
  <c r="B126" i="2"/>
  <c r="D126" i="2"/>
  <c r="E126" i="2"/>
  <c r="B115" i="2"/>
  <c r="D115" i="2"/>
  <c r="E115" i="2"/>
  <c r="D88" i="2"/>
  <c r="E88" i="2" s="1"/>
  <c r="I18" i="1" l="1"/>
  <c r="L70" i="1"/>
  <c r="L76" i="1"/>
  <c r="I76" i="1"/>
  <c r="I80" i="1"/>
  <c r="I83" i="1"/>
  <c r="I91" i="1"/>
  <c r="L83" i="1"/>
  <c r="M16" i="1"/>
  <c r="L39" i="1"/>
  <c r="N16" i="1"/>
  <c r="N12" i="1" s="1"/>
  <c r="N10" i="1" s="1"/>
  <c r="H46" i="2"/>
  <c r="M46" i="2"/>
  <c r="I42" i="2"/>
  <c r="I46" i="2" s="1"/>
  <c r="L46" i="2"/>
  <c r="L85" i="2"/>
  <c r="L109" i="2"/>
  <c r="M109" i="2"/>
  <c r="L170" i="2"/>
  <c r="M138" i="2"/>
  <c r="L138" i="2"/>
  <c r="L126" i="2"/>
  <c r="M141" i="2"/>
  <c r="M170" i="2" s="1"/>
  <c r="L115" i="2"/>
  <c r="M118" i="2"/>
  <c r="M126" i="2" s="1"/>
  <c r="L69" i="2"/>
  <c r="M69" i="2"/>
  <c r="L40" i="2"/>
  <c r="M40" i="2"/>
  <c r="L33" i="2"/>
  <c r="M28" i="2"/>
  <c r="M33" i="2" s="1"/>
  <c r="L20" i="2"/>
  <c r="M4" i="2"/>
  <c r="M20" i="2" s="1"/>
  <c r="M72" i="2"/>
  <c r="M85" i="2" s="1"/>
  <c r="L26" i="2"/>
  <c r="M26" i="2" s="1"/>
  <c r="M112" i="2"/>
  <c r="M115" i="2" s="1"/>
  <c r="M12" i="1"/>
  <c r="L13" i="1"/>
  <c r="L21" i="1"/>
  <c r="L14" i="1"/>
  <c r="M69" i="1"/>
  <c r="L69" i="1" s="1"/>
  <c r="L80" i="1"/>
  <c r="J69" i="1"/>
  <c r="I69" i="1" s="1"/>
  <c r="I73" i="1"/>
  <c r="F18" i="1"/>
  <c r="I46" i="1"/>
  <c r="I61" i="1"/>
  <c r="K79" i="1"/>
  <c r="K16" i="1"/>
  <c r="I109" i="2"/>
  <c r="H109" i="2"/>
  <c r="H33" i="2"/>
  <c r="I20" i="2"/>
  <c r="J89" i="1"/>
  <c r="I89" i="1" s="1"/>
  <c r="J79" i="1"/>
  <c r="I79" i="1" s="1"/>
  <c r="I21" i="1"/>
  <c r="H20" i="2"/>
  <c r="J16" i="1"/>
  <c r="I39" i="1"/>
  <c r="I13" i="1"/>
  <c r="I14" i="1"/>
  <c r="J60" i="1"/>
  <c r="I60" i="1" s="1"/>
  <c r="H170" i="2"/>
  <c r="H115" i="2"/>
  <c r="I138" i="2"/>
  <c r="I141" i="2"/>
  <c r="I170" i="2" s="1"/>
  <c r="I126" i="2"/>
  <c r="H138" i="2"/>
  <c r="I112" i="2"/>
  <c r="I115" i="2" s="1"/>
  <c r="H126" i="2"/>
  <c r="H69" i="2"/>
  <c r="I69" i="2"/>
  <c r="H26" i="2"/>
  <c r="I26" i="2" s="1"/>
  <c r="I28" i="2"/>
  <c r="I33" i="2" s="1"/>
  <c r="I22" i="2"/>
  <c r="D50" i="2"/>
  <c r="E50" i="2" s="1"/>
  <c r="D49" i="2"/>
  <c r="E49" i="2" s="1"/>
  <c r="D7" i="2"/>
  <c r="D8" i="2"/>
  <c r="D9" i="2"/>
  <c r="D10" i="2"/>
  <c r="D11" i="2"/>
  <c r="D12" i="2"/>
  <c r="D4" i="2"/>
  <c r="L16" i="1" l="1"/>
  <c r="L12" i="1"/>
  <c r="M10" i="1"/>
  <c r="L10" i="1" s="1"/>
  <c r="K12" i="1"/>
  <c r="K10" i="1" s="1"/>
  <c r="I16" i="1"/>
  <c r="J12" i="1"/>
  <c r="J10" i="1" s="1"/>
  <c r="K597" i="2"/>
  <c r="L597" i="2" s="1"/>
  <c r="M597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D104" i="2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D52" i="2"/>
  <c r="E52" i="2" s="1"/>
  <c r="D48" i="2"/>
  <c r="D29" i="2"/>
  <c r="E29" i="2" s="1"/>
  <c r="D28" i="2"/>
  <c r="B26" i="2"/>
  <c r="D24" i="2"/>
  <c r="E24" i="2" s="1"/>
  <c r="D23" i="2"/>
  <c r="D22" i="2"/>
  <c r="E22" i="2" s="1"/>
  <c r="B20" i="2"/>
  <c r="E12" i="2"/>
  <c r="E11" i="2"/>
  <c r="E10" i="2"/>
  <c r="E9" i="2"/>
  <c r="E8" i="2"/>
  <c r="E7" i="2"/>
  <c r="D6" i="2"/>
  <c r="E6" i="2" s="1"/>
  <c r="E4" i="2"/>
  <c r="F30" i="1"/>
  <c r="I12" i="1" l="1"/>
  <c r="I10" i="1"/>
  <c r="E28" i="2"/>
  <c r="D33" i="2"/>
  <c r="I6" i="1"/>
  <c r="E30" i="2"/>
  <c r="E152" i="2"/>
  <c r="D109" i="2"/>
  <c r="E89" i="2"/>
  <c r="E109" i="2" s="1"/>
  <c r="E48" i="2"/>
  <c r="D20" i="2"/>
  <c r="D26" i="2"/>
  <c r="E26" i="2" s="1"/>
  <c r="E20" i="2"/>
  <c r="E23" i="2"/>
  <c r="I94" i="1"/>
  <c r="F93" i="1"/>
  <c r="F92" i="1"/>
  <c r="H91" i="1"/>
  <c r="H89" i="1" s="1"/>
  <c r="G91" i="1"/>
  <c r="G89" i="1" s="1"/>
  <c r="F90" i="1"/>
  <c r="F88" i="1"/>
  <c r="F87" i="1"/>
  <c r="H86" i="1"/>
  <c r="G86" i="1"/>
  <c r="F85" i="1"/>
  <c r="F84" i="1"/>
  <c r="H83" i="1"/>
  <c r="G83" i="1"/>
  <c r="F82" i="1"/>
  <c r="F81" i="1"/>
  <c r="H80" i="1"/>
  <c r="H79" i="1" s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G69" i="1" s="1"/>
  <c r="F68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H46" i="1"/>
  <c r="G46" i="1"/>
  <c r="F45" i="1"/>
  <c r="F44" i="1"/>
  <c r="F43" i="1"/>
  <c r="F42" i="1"/>
  <c r="F41" i="1"/>
  <c r="F40" i="1"/>
  <c r="H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H21" i="1"/>
  <c r="G21" i="1"/>
  <c r="F20" i="1"/>
  <c r="F19" i="1"/>
  <c r="F17" i="1"/>
  <c r="F15" i="1"/>
  <c r="H14" i="1"/>
  <c r="H13" i="1" s="1"/>
  <c r="G14" i="1"/>
  <c r="G13" i="1" s="1"/>
  <c r="F9" i="1"/>
  <c r="F8" i="1"/>
  <c r="F5" i="1"/>
  <c r="F94" i="1"/>
  <c r="E33" i="2" l="1"/>
  <c r="H16" i="1"/>
  <c r="F16" i="1" s="1"/>
  <c r="F76" i="1"/>
  <c r="F80" i="1"/>
  <c r="F73" i="1"/>
  <c r="F83" i="1"/>
  <c r="F21" i="1"/>
  <c r="F46" i="1"/>
  <c r="F86" i="1"/>
  <c r="F89" i="1"/>
  <c r="F70" i="1"/>
  <c r="G79" i="1"/>
  <c r="F79" i="1" s="1"/>
  <c r="F60" i="1"/>
  <c r="F91" i="1"/>
  <c r="F14" i="1"/>
  <c r="F13" i="1"/>
  <c r="F61" i="1"/>
  <c r="H69" i="1"/>
  <c r="F69" i="1" s="1"/>
  <c r="H12" i="1" l="1"/>
  <c r="H10" i="1" s="1"/>
  <c r="G12" i="1"/>
  <c r="G10" i="1" s="1"/>
  <c r="F12" i="1" l="1"/>
  <c r="F10" i="1" l="1"/>
  <c r="F6" i="1"/>
</calcChain>
</file>

<file path=xl/sharedStrings.xml><?xml version="1.0" encoding="utf-8"?>
<sst xmlns="http://schemas.openxmlformats.org/spreadsheetml/2006/main" count="417" uniqueCount="311">
  <si>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</si>
  <si>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</si>
  <si>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</si>
  <si>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</si>
  <si>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</si>
  <si>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</si>
  <si>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</si>
  <si>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</si>
  <si>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</si>
  <si>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</si>
  <si>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</si>
  <si>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</si>
  <si>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</si>
  <si>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</si>
  <si>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</si>
  <si>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</si>
  <si>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</si>
  <si>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</si>
  <si>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</si>
  <si>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</si>
  <si>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</si>
  <si>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</si>
  <si>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</si>
  <si>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</si>
  <si>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</si>
  <si>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</si>
  <si>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</si>
  <si>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</si>
  <si>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</si>
  <si>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</si>
  <si>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</si>
  <si>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</si>
  <si>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</si>
  <si>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</si>
  <si>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</si>
  <si>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</si>
  <si>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</si>
  <si>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</si>
  <si>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</si>
  <si>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</si>
  <si>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</si>
  <si>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</si>
  <si>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</si>
  <si>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</si>
  <si>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</si>
  <si>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</si>
  <si>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</si>
  <si>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</si>
  <si>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</si>
  <si>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</si>
  <si>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</si>
  <si>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</si>
  <si>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</si>
  <si>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</si>
  <si>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</si>
  <si>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</si>
  <si>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</si>
  <si>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</si>
  <si>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</si>
  <si>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</si>
  <si>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</si>
  <si>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</si>
  <si>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</si>
  <si>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</si>
  <si>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</si>
  <si>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</si>
  <si>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</si>
  <si>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</si>
  <si>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</si>
  <si>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</si>
  <si>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</si>
  <si>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</si>
  <si>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</si>
  <si>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</si>
  <si>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</si>
  <si>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</si>
  <si>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</si>
  <si>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</si>
  <si>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</si>
  <si>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</si>
  <si>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</si>
  <si>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</si>
  <si>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</si>
  <si>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</si>
  <si>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</si>
  <si>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</si>
  <si>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</si>
  <si>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</si>
  <si>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</si>
  <si>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</si>
  <si>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</si>
  <si>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</si>
  <si>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</si>
  <si>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</si>
  <si>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</si>
  <si>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</si>
  <si>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</si>
  <si>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</si>
  <si>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</si>
  <si>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</si>
  <si>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</si>
  <si>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</si>
  <si>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</si>
  <si>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</si>
  <si>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</si>
  <si>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</si>
  <si>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</si>
  <si>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</si>
  <si>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</si>
  <si>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</si>
  <si>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</si>
  <si>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</si>
  <si>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</si>
  <si>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</si>
  <si>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</si>
  <si>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 xml:space="preserve"> </t>
  </si>
  <si>
    <t>საშტატო რიცხოვნობა</t>
  </si>
  <si>
    <t>თანამდებობრივი სარგო</t>
  </si>
  <si>
    <t>ხელფასის ფონდი</t>
  </si>
  <si>
    <t>ერთი თვის</t>
  </si>
  <si>
    <t>წლიური</t>
  </si>
  <si>
    <t>დირექტორი</t>
  </si>
  <si>
    <t>პირველი მოადგილე</t>
  </si>
  <si>
    <t>მოადგილე</t>
  </si>
  <si>
    <t>ადმინისტრაციის უფროსი</t>
  </si>
  <si>
    <t>ადმინისტრაციის უფროსის მოადგილე</t>
  </si>
  <si>
    <t>საქმის მწარმოებელი</t>
  </si>
  <si>
    <t>საზოგადოებასთან ურთიიერთობის სპეციალის.</t>
  </si>
  <si>
    <t>კომენდატი</t>
  </si>
  <si>
    <t>შესყიდვების სპეციალისტი</t>
  </si>
  <si>
    <r>
      <t xml:space="preserve">               </t>
    </r>
    <r>
      <rPr>
        <b/>
        <sz val="10"/>
        <color theme="1"/>
        <rFont val="Sylfaen"/>
        <family val="1"/>
      </rPr>
      <t xml:space="preserve"> ბუღალტერი</t>
    </r>
    <r>
      <rPr>
        <b/>
        <sz val="10"/>
        <color theme="1"/>
        <rFont val="Sylfaen"/>
        <family val="1"/>
        <charset val="204"/>
      </rPr>
      <t>ა</t>
    </r>
  </si>
  <si>
    <t>მთავარი ბუღალტერი</t>
  </si>
  <si>
    <t>სამსახურის უფროსი</t>
  </si>
  <si>
    <t>დამლაგებელი</t>
  </si>
  <si>
    <t>დარაჯი</t>
  </si>
  <si>
    <t>მთავარი   სპეციალისტი</t>
  </si>
  <si>
    <t>სპეციალისტი</t>
  </si>
  <si>
    <t>რეჟისორი   (სახალხო თეატრის)</t>
  </si>
  <si>
    <t>მხატვარ  დეკორატორი</t>
  </si>
  <si>
    <t>მომღერალი</t>
  </si>
  <si>
    <t xml:space="preserve">მსახიობი  </t>
  </si>
  <si>
    <t>გარდერობის  გამგე</t>
  </si>
  <si>
    <t>გამნათებელი</t>
  </si>
  <si>
    <t>ანსამბლ  იავნანას  ხელმძღვანელი</t>
  </si>
  <si>
    <t>დიზაინერი</t>
  </si>
  <si>
    <t>ხმის  ოპერატორი</t>
  </si>
  <si>
    <t>სცენის მუშა</t>
  </si>
  <si>
    <t>საბიბლიოთეკო  სამსახური</t>
  </si>
  <si>
    <t xml:space="preserve"> სამსახურის უფროსი</t>
  </si>
  <si>
    <t>ბიბლიოთეკის  ხელმძღვანელი</t>
  </si>
  <si>
    <t>ფონდების განყოფილების გამგე</t>
  </si>
  <si>
    <t>ბიბლიოგრაფი</t>
  </si>
  <si>
    <t>უფროსი ბიბლიოთეკარი</t>
  </si>
  <si>
    <t>უფროსი  ბიბლიოთეკარი</t>
  </si>
  <si>
    <t>მკითხველთა  განყოფილების  გამგე</t>
  </si>
  <si>
    <t>ბიბლიოთეკარი</t>
  </si>
  <si>
    <t>საბავშო  ბიბლიოთეკის  გამგე</t>
  </si>
  <si>
    <t>საბავშო ბიბლიოთეკარი უფროსი სპეციალისტი</t>
  </si>
  <si>
    <t>საბავშო  ინპორმაციის სეციალისტი ბიბლიოთეკარი</t>
  </si>
  <si>
    <t xml:space="preserve">  საბავშო. ბიბლიოთეკის  ბიბლიოთეკარი</t>
  </si>
  <si>
    <t>საბავშვო  ბიბლიოთეკის  ბიბლიოთეკარი</t>
  </si>
  <si>
    <t>ლიტერატურული კლუბის  კოორდინატორი</t>
  </si>
  <si>
    <t>ანსაბლი  საგალობელი</t>
  </si>
  <si>
    <t>ანსაბლის  ხელმძღვანელი</t>
  </si>
  <si>
    <t xml:space="preserve">       საესტრადო მუსიკალური ჯგუფი</t>
  </si>
  <si>
    <t>ჯგუფის                   ხელმძღვანელი</t>
  </si>
  <si>
    <t>მუსიკალური        ხელმძღვანელი</t>
  </si>
  <si>
    <t>მუსიკალური        გამფორმებელი</t>
  </si>
  <si>
    <t>ანსამბლ  ბერმუხას  ხელმძღვანელი</t>
  </si>
  <si>
    <t>სოფლის კლუბები</t>
  </si>
  <si>
    <t xml:space="preserve">          სოფლის ბიბლიოთეკები</t>
  </si>
  <si>
    <t>სადმელის                 ბიბლიოთეკარი</t>
  </si>
  <si>
    <t xml:space="preserve">   მეორე ტოლის     ბიბლიოთეკარი</t>
  </si>
  <si>
    <t>პირველი ტოლის    ბიბლიოთეკარი</t>
  </si>
  <si>
    <t>სულ ჯამი:</t>
  </si>
  <si>
    <t>დირექტორი:</t>
  </si>
  <si>
    <r>
      <t xml:space="preserve">ა.ა.ი.პ.ამბროლაურის კულტურის ცენტრი                          </t>
    </r>
    <r>
      <rPr>
        <b/>
        <sz val="8"/>
        <color theme="1"/>
        <rFont val="Body Font"/>
      </rPr>
      <t>(საინფორმაციო ბარათი)</t>
    </r>
  </si>
  <si>
    <t>##</t>
  </si>
  <si>
    <t xml:space="preserve">ღონისძიებების დასახელება </t>
  </si>
  <si>
    <t>ღონისძიების ჩატარების დრო</t>
  </si>
  <si>
    <t>თანხა, ლარი</t>
  </si>
  <si>
    <t>ახალი მიუზიკლი ანსამბლების</t>
  </si>
  <si>
    <t>სპექტაკლი (ახალის  დადგმა)</t>
  </si>
  <si>
    <t>სპექტაკლი  (მოსწავლეთა თეატრი)</t>
  </si>
  <si>
    <t>მოსწავლეთა თეატრის გასტროლი  ფესტივალზე</t>
  </si>
  <si>
    <t xml:space="preserve"> 9 მაისის  ადგილობრივი ღონისძიება </t>
  </si>
  <si>
    <t>26 მაისის  ადგილობრივი ღონისძიება</t>
  </si>
  <si>
    <t>ფესტივალი თეატრალური გასტროლი</t>
  </si>
  <si>
    <t>ანს,,იავნანა" და საგალობელი" ფესტივალზე</t>
  </si>
  <si>
    <t>თეატრის გასტროლი რეგიონში</t>
  </si>
  <si>
    <t>შეხვედრა ქალაქის დამსახურებულ მედიცინის მუშაკებთან</t>
  </si>
  <si>
    <t>ისტორიანი – დავით აღმაშენებელი</t>
  </si>
  <si>
    <t>,,დედის დღე და 8 მარტი"</t>
  </si>
  <si>
    <t>1 ივნისი ბავშვთა დაცვის საერთაშორისო დღე.</t>
  </si>
  <si>
    <t>,,ეს პოეზია, პოეზია თანაც ქართული"</t>
  </si>
  <si>
    <t>ცოდნის დღესასწაული.</t>
  </si>
  <si>
    <t>თემატური კონფერენცია - ახალი ხედვა</t>
  </si>
  <si>
    <t>თოვლის ფესტივალი</t>
  </si>
  <si>
    <t>დედის დღისადმი მიძღვნილი კონცერტი</t>
  </si>
  <si>
    <t>დამოუკიდებლობის დღისადმი მიძღვნილი კონცერტი</t>
  </si>
  <si>
    <t>ფესტივალი ,,არტ გენი"</t>
  </si>
  <si>
    <t>ქორეოგრაფი/თეატრის და ანსამ/</t>
  </si>
  <si>
    <t>ლიტერატურული კლუბის  ხელმ.</t>
  </si>
  <si>
    <t>2023 წელი</t>
  </si>
  <si>
    <t>კულტურული  მემეკვ. დაცვის  სამ.</t>
  </si>
  <si>
    <t>ანს ,,იავნანა" და ,,საგალობელი" ფესტივალზე</t>
  </si>
  <si>
    <t xml:space="preserve">სპექტაკლი თოჯინების თეატრი </t>
  </si>
  <si>
    <t>ა(ა)ი.პ. კულტურის ცენტრი</t>
  </si>
  <si>
    <t>ჩორჯოს               კლუბის       გამგე</t>
  </si>
  <si>
    <t>ჭრებალოს          კლუბის      გამგე</t>
  </si>
  <si>
    <t>ხოტევის              კლუბის      გამგე</t>
  </si>
  <si>
    <t>ხიდიკრის            კლუბის      გამგე</t>
  </si>
  <si>
    <t>ლიხეთის             კლუბის     გამგე</t>
  </si>
  <si>
    <t>ურავის                კლუბის      გამგე</t>
  </si>
  <si>
    <t>ბოსტანის                  ბიბლიოთეკარი</t>
  </si>
  <si>
    <t>ხიდიკრის                 ბიბლიოთეკარი</t>
  </si>
  <si>
    <t>ხოტევის                    ბიბლიოთეკარი</t>
  </si>
  <si>
    <t>ნიკორწმინდის        ბიბლიოთეკარი</t>
  </si>
  <si>
    <t>ქვიშარის                  ბიბლიოთეკარი</t>
  </si>
  <si>
    <t>ჭრებალოს               ბიბლიოთეკარი</t>
  </si>
  <si>
    <t>ხვანჭკარის              ბიბლიოთეკარი</t>
  </si>
  <si>
    <t xml:space="preserve"> ჯვარისის                 ბიბლიოთეკარი</t>
  </si>
  <si>
    <t>პ.ონის                       ბიბლიოთეკარი</t>
  </si>
  <si>
    <t>აბანოეთის               ბიბლიოთეკარი</t>
  </si>
  <si>
    <t>ველევის                   ბიბლიოთეკარი</t>
  </si>
  <si>
    <t>ზნაკვის                     ბიბლიოთეკარი</t>
  </si>
  <si>
    <t>აბარის                     ბიბლიოთეკარი</t>
  </si>
  <si>
    <t>ღადიშის                  ბიბლიოთეკარი</t>
  </si>
  <si>
    <t>ჟყვიშის                   ბიბლიოთეკარი</t>
  </si>
  <si>
    <t>წესის                       ბიბლიოთეკარი</t>
  </si>
  <si>
    <t>უყეშის                     ბიბლიოთეკარი</t>
  </si>
  <si>
    <t>ლიხეთის                  ბიბლიოთეკარი</t>
  </si>
  <si>
    <t>სხვავის                     ბიბლიოთეკარი</t>
  </si>
  <si>
    <t>ხონჭიორის              ბიბლიოთეკარი</t>
  </si>
  <si>
    <t>ბუგეულის                 ბიბლიოთეკარი</t>
  </si>
  <si>
    <t>ჟოშხის                     ბიბლიოთეკარი</t>
  </si>
  <si>
    <t>კაჩაეთის                  ბიბლიოთეკარი</t>
  </si>
  <si>
    <t>ჭელიაღელის          ბიბლიოთეკარი</t>
  </si>
  <si>
    <t>ჩორჯოს                     ბიბლიოთეკარი</t>
  </si>
  <si>
    <t>ბუღალტერი:</t>
  </si>
  <si>
    <t xml:space="preserve">               ბუღალტერი:</t>
  </si>
  <si>
    <t>თ. დაუშვილი</t>
  </si>
  <si>
    <t>მ .გურგენიძე</t>
  </si>
  <si>
    <t xml:space="preserve">         საბავშვო  ბიბლიოთეკა</t>
  </si>
  <si>
    <t>კულტ. მემკვიდ.დაცვის სამსახური</t>
  </si>
  <si>
    <t xml:space="preserve">საესტრადო მუს. ბენდი "Art New Life" </t>
  </si>
  <si>
    <t xml:space="preserve">               მთ.ბიბლიოთეკა</t>
  </si>
  <si>
    <t xml:space="preserve">           კულტურის სახლი</t>
  </si>
  <si>
    <t>ნიკორწმინდის       კლუბის       გამგე</t>
  </si>
  <si>
    <t xml:space="preserve">                                                                                          ამბროლაურის მუნიციპალიტეტი                                                                  დანართი 1</t>
  </si>
  <si>
    <t xml:space="preserve">  </t>
  </si>
  <si>
    <t xml:space="preserve">რეჟისორი  </t>
  </si>
  <si>
    <t>ქორეოგრაფი</t>
  </si>
  <si>
    <t>მსახიობი</t>
  </si>
  <si>
    <t>ხმის ოპერატორი</t>
  </si>
  <si>
    <t>მხატვარ დეკორატორი</t>
  </si>
  <si>
    <t>2024 წელი</t>
  </si>
  <si>
    <t>ბუღალტერ-ეკონომისტი</t>
  </si>
  <si>
    <t>მოლარე -ბუღალტერი</t>
  </si>
  <si>
    <t xml:space="preserve">              თეატრალური  დასი</t>
  </si>
  <si>
    <t>ანსამბლ იავნანას.სამხ.  ხელმძღ.</t>
  </si>
  <si>
    <t xml:space="preserve">         კულტურის  სახლის</t>
  </si>
  <si>
    <t>საახა. ღონისძიება ,,მშვიდობით მოხველ წელო ახალო"</t>
  </si>
  <si>
    <t>ცეკვის ფესტივალი '"რაჭა2024"</t>
  </si>
  <si>
    <t>2023 წლის დაზუსტებული გეგმა</t>
  </si>
  <si>
    <t>ჭრებალოს  კლუბის    ქორეოგრაფი</t>
  </si>
  <si>
    <t>საბ.საქ.წამყვანი  კორდინატორი</t>
  </si>
  <si>
    <t>უცხო ენის სპეციალისტი</t>
  </si>
  <si>
    <t>ხელმძღვანელი</t>
  </si>
  <si>
    <t>დანართი # 2NN                     a(a)ip ამბროლაურის კულ2ურის ცენტრი</t>
  </si>
  <si>
    <t>მუსიკალური ჯგუფი "რაეო"</t>
  </si>
  <si>
    <t>2025 წელი</t>
  </si>
  <si>
    <t>მძღოლი</t>
  </si>
  <si>
    <t>ანსამბლი 'იავნანა'</t>
  </si>
  <si>
    <t>2025წელი</t>
  </si>
  <si>
    <t>მარტი</t>
  </si>
  <si>
    <t>აპრილი</t>
  </si>
  <si>
    <t>ივნისი</t>
  </si>
  <si>
    <t>ივლისი</t>
  </si>
  <si>
    <t>აგვისტო</t>
  </si>
  <si>
    <t>ნოემბერი</t>
  </si>
  <si>
    <t>მაისი</t>
  </si>
  <si>
    <t>იანვარი</t>
  </si>
  <si>
    <t>სექტემბერი</t>
  </si>
  <si>
    <t>ანს ,,იავნანას" გასტროლი რეგიონში</t>
  </si>
  <si>
    <t>ანს. ,,საგალობელი"გასტროლი რეგიონებში</t>
  </si>
  <si>
    <t>თოჯინური  თეატრი სპრემიერა   ჩვენება  გასტროლი</t>
  </si>
  <si>
    <t>თეატრის    პრემიერა და გასტროლი რეგიონში</t>
  </si>
  <si>
    <t>შემეცნებითი ლიტერატურული ღონისძიება  ,,საქ.დიდი ათეული"</t>
  </si>
  <si>
    <t>ბენეფისი  ნათელა გოგშელიძე</t>
  </si>
  <si>
    <t xml:space="preserve">საბიბლიოთეკო კვირეული </t>
  </si>
  <si>
    <t>გ ფანჯიკიძის  საღამო გახსენება</t>
  </si>
  <si>
    <t>ლიტერატურული საღამო "ო,ენავ ჩემო"</t>
  </si>
  <si>
    <t>პროექტი მოზარდები კულტ. მემკვიდრეობის დასაცავად</t>
  </si>
  <si>
    <t>ოქტომბერი</t>
  </si>
  <si>
    <t xml:space="preserve">                 ანსამბლი ,,იავნანა" </t>
  </si>
  <si>
    <t xml:space="preserve">                 თეატრალური  დასი</t>
  </si>
  <si>
    <t xml:space="preserve">                    მუსიკალური   ჯგუფი  :რაეო"</t>
  </si>
  <si>
    <t xml:space="preserve">"რაეოს' გასტროლი რეგიონში  და  მის  ფარგლ.გარეთ </t>
  </si>
  <si>
    <t>ზაფხულის საღამო"</t>
  </si>
  <si>
    <t xml:space="preserve">აგვისტო </t>
  </si>
  <si>
    <t>მნიშვნელოვან თარიღებთან დაკავშირებული  ღონისძიებები</t>
  </si>
  <si>
    <t>ნოე-დეკ</t>
  </si>
  <si>
    <t>პროექტი  მწიგნობარი</t>
  </si>
  <si>
    <t>სექტ</t>
  </si>
  <si>
    <t>სექტ-ოქტ.</t>
  </si>
  <si>
    <r>
      <t xml:space="preserve">                   </t>
    </r>
    <r>
      <rPr>
        <b/>
        <sz val="12"/>
        <color theme="1"/>
        <rFont val="Body Font"/>
        <charset val="1"/>
      </rPr>
      <t xml:space="preserve"> ანსამბლი. ,,საგალობელი</t>
    </r>
    <r>
      <rPr>
        <b/>
        <sz val="12"/>
        <color theme="1"/>
        <rFont val="Body Font"/>
      </rPr>
      <t>"</t>
    </r>
  </si>
  <si>
    <t>თებერ.</t>
  </si>
  <si>
    <t>2024 წლის დაზუსტებული  გეგმა</t>
  </si>
  <si>
    <t>გაუთვალისწინებელი ღონისძიებები</t>
  </si>
  <si>
    <t>2025 წლის  გეგმა /პროექტი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</si>
</sst>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</numFmts>
  <fonts count="51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b/>
      <sz val="10"/>
      <name val="Sylfaen"/>
      <family val="1"/>
      <charset val="204"/>
    </font>
    <font>
      <b/>
      <sz val="10"/>
      <name val="Sylfaen"/>
      <family val="1"/>
    </font>
    <font>
      <b/>
      <sz val="10"/>
      <color indexed="10"/>
      <name val="Sylfaen"/>
      <family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9"/>
      <name val="AcadNusx"/>
    </font>
    <font>
      <b/>
      <sz val="12"/>
      <name val="LitNusx"/>
      <family val="2"/>
    </font>
    <font>
      <b/>
      <sz val="8"/>
      <name val="AcadNusx"/>
    </font>
    <font>
      <b/>
      <sz val="11"/>
      <name val="LitNusx"/>
      <family val="2"/>
    </font>
    <font>
      <b/>
      <sz val="10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</font>
    <font>
      <b/>
      <sz val="11"/>
      <color theme="1"/>
      <name val="Body Font"/>
      <family val="2"/>
    </font>
    <font>
      <b/>
      <sz val="11"/>
      <color theme="1"/>
      <name val="Body Font"/>
      <charset val="1"/>
    </font>
    <font>
      <b/>
      <sz val="11"/>
      <color theme="1"/>
      <name val="Body Font"/>
    </font>
    <font>
      <b/>
      <sz val="8"/>
      <color theme="1"/>
      <name val="Body Font"/>
    </font>
    <font>
      <b/>
      <sz val="10"/>
      <color theme="1"/>
      <name val="Body Font"/>
    </font>
    <font>
      <b/>
      <sz val="9"/>
      <color theme="1"/>
      <name val="Body Font"/>
    </font>
    <font>
      <b/>
      <sz val="12"/>
      <color theme="1"/>
      <name val="Body Font"/>
      <charset val="1"/>
    </font>
    <font>
      <b/>
      <sz val="8"/>
      <color theme="1"/>
      <name val="Body Font"/>
      <charset val="1"/>
    </font>
    <font>
      <b/>
      <sz val="14"/>
      <color theme="1"/>
      <name val="Body Font"/>
    </font>
    <font>
      <b/>
      <sz val="11"/>
      <color theme="1"/>
      <name val="Sylfaen"/>
      <family val="1"/>
      <charset val="204"/>
    </font>
    <font>
      <sz val="11"/>
      <color theme="1"/>
      <name val="Body Font"/>
      <charset val="1"/>
    </font>
    <font>
      <sz val="10"/>
      <color theme="1"/>
      <name val="Sylfaen"/>
      <family val="1"/>
      <charset val="204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sz val="12"/>
      <color theme="1"/>
      <name val="Body Font"/>
      <charset val="1"/>
    </font>
    <font>
      <b/>
      <sz val="12"/>
      <color theme="1"/>
      <name val="Body Font"/>
    </font>
    <font>
      <sz val="9"/>
      <color theme="1"/>
      <name val="Body Font"/>
      <charset val="1"/>
    </font>
    <font>
      <b/>
      <sz val="9"/>
      <color theme="1"/>
      <name val="Body Font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58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7" xfId="13" applyFont="1" applyBorder="1" applyAlignment="1">
      <alignment vertical="center" wrapText="1"/>
    </xf>
    <xf numFmtId="0" fontId="11" fillId="0" borderId="7" xfId="13" applyFont="1" applyBorder="1" applyAlignment="1">
      <alignment vertical="center" wrapText="1"/>
    </xf>
    <xf numFmtId="0" fontId="12" fillId="0" borderId="7" xfId="13" applyFont="1" applyBorder="1" applyAlignment="1">
      <alignment vertical="center" wrapText="1"/>
    </xf>
    <xf numFmtId="0" fontId="13" fillId="0" borderId="7" xfId="13" applyFont="1" applyBorder="1" applyAlignment="1">
      <alignment horizontal="left" vertical="center" wrapText="1" indent="2"/>
    </xf>
    <xf numFmtId="0" fontId="15" fillId="0" borderId="7" xfId="13" applyFont="1" applyBorder="1" applyAlignment="1">
      <alignment horizontal="left" vertical="center" wrapText="1" indent="3"/>
    </xf>
    <xf numFmtId="0" fontId="15" fillId="0" borderId="7" xfId="13" applyFont="1" applyBorder="1" applyAlignment="1">
      <alignment horizontal="center" vertical="center" wrapText="1"/>
    </xf>
    <xf numFmtId="0" fontId="15" fillId="0" borderId="7" xfId="13" applyFont="1" applyBorder="1" applyAlignment="1">
      <alignment vertical="center" wrapText="1"/>
    </xf>
    <xf numFmtId="0" fontId="11" fillId="2" borderId="7" xfId="13" applyFont="1" applyFill="1" applyBorder="1" applyAlignment="1">
      <alignment vertical="center" wrapText="1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7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6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7" xfId="14" applyNumberFormat="1" applyFont="1" applyFill="1" applyBorder="1" applyAlignment="1" applyProtection="1">
      <alignment horizontal="right" vertical="center" wrapText="1"/>
    </xf>
    <xf numFmtId="168" fontId="10" fillId="0" borderId="7" xfId="14" applyNumberFormat="1" applyFont="1" applyFill="1" applyBorder="1" applyAlignment="1" applyProtection="1">
      <alignment horizontal="right" vertical="center" wrapText="1"/>
    </xf>
    <xf numFmtId="168" fontId="10" fillId="0" borderId="7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7" xfId="14" applyNumberFormat="1" applyFont="1" applyFill="1" applyBorder="1" applyAlignment="1" applyProtection="1">
      <alignment horizontal="right" vertical="center" wrapText="1"/>
    </xf>
    <xf numFmtId="168" fontId="19" fillId="0" borderId="7" xfId="14" applyNumberFormat="1" applyFont="1" applyFill="1" applyBorder="1" applyAlignment="1" applyProtection="1">
      <alignment horizontal="right" vertical="center" wrapText="1"/>
    </xf>
    <xf numFmtId="168" fontId="14" fillId="0" borderId="7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7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5" fillId="0" borderId="7" xfId="14" applyNumberFormat="1" applyFont="1" applyFill="1" applyBorder="1" applyAlignment="1" applyProtection="1">
      <alignment horizontal="right" vertical="center" wrapText="1"/>
    </xf>
    <xf numFmtId="168" fontId="15" fillId="0" borderId="7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7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7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7" xfId="14" applyNumberFormat="1" applyFont="1" applyFill="1" applyBorder="1" applyAlignment="1" applyProtection="1">
      <alignment horizontal="right" vertical="center" wrapText="1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16" fillId="0" borderId="7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0" fillId="2" borderId="7" xfId="14" applyNumberFormat="1" applyFont="1" applyFill="1" applyBorder="1" applyAlignment="1" applyProtection="1">
      <alignment horizontal="right" vertical="center" wrapText="1"/>
    </xf>
    <xf numFmtId="1" fontId="7" fillId="0" borderId="7" xfId="13" applyNumberFormat="1" applyFont="1" applyBorder="1" applyAlignment="1">
      <alignment vertical="center" wrapText="1"/>
    </xf>
    <xf numFmtId="1" fontId="7" fillId="0" borderId="7" xfId="13" applyNumberFormat="1" applyFont="1" applyBorder="1" applyAlignment="1">
      <alignment horizontal="left" vertical="center" wrapText="1" indent="2"/>
    </xf>
    <xf numFmtId="165" fontId="22" fillId="3" borderId="10" xfId="15" applyNumberFormat="1" applyFont="1" applyFill="1" applyBorder="1" applyAlignment="1" applyProtection="1">
      <alignment horizontal="center" vertical="center" wrapText="1"/>
      <protection locked="0"/>
    </xf>
    <xf numFmtId="165" fontId="22" fillId="3" borderId="7" xfId="15" applyNumberFormat="1" applyFont="1" applyFill="1" applyBorder="1" applyAlignment="1" applyProtection="1">
      <alignment horizontal="center" vertical="center" wrapText="1"/>
      <protection locked="0"/>
    </xf>
    <xf numFmtId="3" fontId="2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Border="1"/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7" xfId="0" applyFont="1" applyBorder="1"/>
    <xf numFmtId="0" fontId="31" fillId="3" borderId="7" xfId="0" applyFont="1" applyFill="1" applyBorder="1" applyAlignment="1">
      <alignment horizontal="center"/>
    </xf>
    <xf numFmtId="0" fontId="32" fillId="0" borderId="7" xfId="0" applyFont="1" applyBorder="1"/>
    <xf numFmtId="0" fontId="31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33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34" fillId="0" borderId="7" xfId="0" applyFont="1" applyBorder="1"/>
    <xf numFmtId="0" fontId="35" fillId="0" borderId="7" xfId="0" applyFont="1" applyBorder="1"/>
    <xf numFmtId="0" fontId="33" fillId="0" borderId="22" xfId="0" applyFont="1" applyBorder="1"/>
    <xf numFmtId="0" fontId="37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/>
    </xf>
    <xf numFmtId="0" fontId="36" fillId="0" borderId="7" xfId="0" applyFont="1" applyBorder="1"/>
    <xf numFmtId="0" fontId="38" fillId="0" borderId="7" xfId="0" applyFont="1" applyBorder="1"/>
    <xf numFmtId="0" fontId="36" fillId="0" borderId="7" xfId="0" applyFont="1" applyBorder="1" applyAlignment="1">
      <alignment horizontal="center" vertical="center"/>
    </xf>
    <xf numFmtId="0" fontId="38" fillId="0" borderId="23" xfId="0" applyFont="1" applyBorder="1"/>
    <xf numFmtId="0" fontId="35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wrapText="1"/>
    </xf>
    <xf numFmtId="0" fontId="35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0" xfId="0" applyFont="1"/>
    <xf numFmtId="0" fontId="39" fillId="0" borderId="0" xfId="0" applyFont="1" applyAlignment="1">
      <alignment horizontal="center"/>
    </xf>
    <xf numFmtId="0" fontId="39" fillId="0" borderId="0" xfId="0" applyFont="1"/>
    <xf numFmtId="165" fontId="40" fillId="0" borderId="0" xfId="0" applyNumberFormat="1" applyFont="1" applyAlignment="1">
      <alignment horizontal="right"/>
    </xf>
    <xf numFmtId="0" fontId="41" fillId="0" borderId="7" xfId="0" applyFont="1" applyBorder="1"/>
    <xf numFmtId="0" fontId="41" fillId="0" borderId="0" xfId="0" applyFont="1"/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0" fillId="0" borderId="7" xfId="0" applyFont="1" applyBorder="1"/>
    <xf numFmtId="0" fontId="33" fillId="0" borderId="7" xfId="0" applyFont="1" applyBorder="1" applyAlignment="1">
      <alignment horizontal="center"/>
    </xf>
    <xf numFmtId="0" fontId="42" fillId="0" borderId="7" xfId="0" applyFont="1" applyBorder="1"/>
    <xf numFmtId="0" fontId="43" fillId="0" borderId="7" xfId="0" applyFont="1" applyBorder="1"/>
    <xf numFmtId="0" fontId="44" fillId="0" borderId="7" xfId="0" applyFont="1" applyBorder="1"/>
    <xf numFmtId="0" fontId="45" fillId="0" borderId="7" xfId="0" applyFont="1" applyBorder="1"/>
    <xf numFmtId="0" fontId="46" fillId="0" borderId="7" xfId="0" applyFont="1" applyBorder="1" applyAlignment="1">
      <alignment horizontal="center" vertical="center"/>
    </xf>
    <xf numFmtId="0" fontId="46" fillId="0" borderId="7" xfId="0" applyFont="1" applyBorder="1"/>
    <xf numFmtId="0" fontId="46" fillId="0" borderId="7" xfId="0" applyFont="1" applyBorder="1" applyAlignment="1">
      <alignment horizontal="center"/>
    </xf>
    <xf numFmtId="0" fontId="33" fillId="0" borderId="7" xfId="0" applyFont="1" applyBorder="1" applyAlignment="1"/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7" fillId="0" borderId="7" xfId="0" applyFont="1" applyBorder="1"/>
    <xf numFmtId="0" fontId="47" fillId="0" borderId="7" xfId="0" applyFont="1" applyBorder="1" applyAlignment="1">
      <alignment horizontal="center" vertical="center"/>
    </xf>
    <xf numFmtId="0" fontId="38" fillId="0" borderId="0" xfId="0" applyFont="1" applyBorder="1" applyAlignment="1">
      <alignment wrapText="1"/>
    </xf>
    <xf numFmtId="0" fontId="39" fillId="0" borderId="7" xfId="0" applyFont="1" applyBorder="1"/>
    <xf numFmtId="0" fontId="48" fillId="0" borderId="7" xfId="0" applyFont="1" applyBorder="1"/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wrapText="1"/>
    </xf>
    <xf numFmtId="0" fontId="50" fillId="0" borderId="7" xfId="0" applyFont="1" applyBorder="1" applyAlignment="1">
      <alignment wrapText="1"/>
    </xf>
    <xf numFmtId="0" fontId="50" fillId="0" borderId="7" xfId="0" quotePrefix="1" applyFont="1" applyBorder="1" applyAlignment="1">
      <alignment wrapText="1"/>
    </xf>
    <xf numFmtId="165" fontId="22" fillId="0" borderId="14" xfId="3" applyNumberFormat="1" applyFont="1" applyFill="1" applyBorder="1" applyAlignment="1" applyProtection="1">
      <alignment horizontal="center" vertical="center" wrapText="1"/>
      <protection locked="0"/>
    </xf>
    <xf numFmtId="165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25" fillId="0" borderId="19" xfId="2" applyNumberFormat="1" applyFont="1" applyFill="1" applyBorder="1" applyAlignment="1" applyProtection="1">
      <alignment horizontal="center" vertical="center"/>
      <protection locked="0"/>
    </xf>
    <xf numFmtId="2" fontId="25" fillId="0" borderId="12" xfId="2" applyNumberFormat="1" applyFont="1" applyFill="1" applyBorder="1" applyAlignment="1" applyProtection="1">
      <alignment horizontal="center" vertical="center"/>
      <protection locked="0"/>
    </xf>
    <xf numFmtId="165" fontId="24" fillId="0" borderId="7" xfId="3" applyNumberFormat="1" applyFont="1" applyFill="1" applyBorder="1" applyAlignment="1" applyProtection="1">
      <alignment horizontal="center" vertical="center" wrapText="1"/>
      <protection locked="0"/>
    </xf>
    <xf numFmtId="165" fontId="22" fillId="0" borderId="14" xfId="15" applyNumberFormat="1" applyFont="1" applyFill="1" applyBorder="1" applyAlignment="1" applyProtection="1">
      <alignment horizontal="center" vertical="center" wrapText="1"/>
      <protection locked="0"/>
    </xf>
    <xf numFmtId="165" fontId="22" fillId="0" borderId="3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5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9" xfId="15" applyNumberFormat="1" applyFont="1" applyFill="1" applyBorder="1" applyAlignment="1" applyProtection="1">
      <alignment horizontal="center" vertical="center" wrapText="1"/>
      <protection locked="0"/>
    </xf>
    <xf numFmtId="0" fontId="21" fillId="0" borderId="16" xfId="15" applyFont="1" applyFill="1" applyBorder="1" applyAlignment="1" applyProtection="1">
      <alignment horizontal="center" vertical="center" wrapText="1"/>
      <protection locked="0"/>
    </xf>
    <xf numFmtId="0" fontId="21" fillId="0" borderId="17" xfId="15" applyFont="1" applyFill="1" applyBorder="1" applyAlignment="1" applyProtection="1">
      <alignment horizontal="center" vertical="center" wrapText="1"/>
      <protection locked="0"/>
    </xf>
    <xf numFmtId="0" fontId="21" fillId="0" borderId="18" xfId="15" applyFont="1" applyFill="1" applyBorder="1" applyAlignment="1" applyProtection="1">
      <alignment horizontal="center" vertical="center" wrapText="1"/>
      <protection locked="0"/>
    </xf>
    <xf numFmtId="0" fontId="21" fillId="0" borderId="8" xfId="15" applyFont="1" applyFill="1" applyBorder="1" applyAlignment="1" applyProtection="1">
      <alignment horizontal="center" vertical="center" wrapText="1"/>
      <protection locked="0"/>
    </xf>
    <xf numFmtId="0" fontId="21" fillId="0" borderId="0" xfId="15" applyFont="1" applyFill="1" applyBorder="1" applyAlignment="1" applyProtection="1">
      <alignment horizontal="center" vertical="center" wrapText="1"/>
      <protection locked="0"/>
    </xf>
    <xf numFmtId="0" fontId="21" fillId="0" borderId="4" xfId="15" applyFont="1" applyFill="1" applyBorder="1" applyAlignment="1" applyProtection="1">
      <alignment horizontal="center" vertical="center" wrapText="1"/>
      <protection locked="0"/>
    </xf>
    <xf numFmtId="0" fontId="21" fillId="0" borderId="5" xfId="15" applyFont="1" applyFill="1" applyBorder="1" applyAlignment="1" applyProtection="1">
      <alignment horizontal="center" vertical="center" wrapText="1"/>
      <protection locked="0"/>
    </xf>
    <xf numFmtId="0" fontId="21" fillId="0" borderId="12" xfId="15" applyFont="1" applyFill="1" applyBorder="1" applyAlignment="1" applyProtection="1">
      <alignment horizontal="center" vertical="center" wrapText="1"/>
      <protection locked="0"/>
    </xf>
    <xf numFmtId="0" fontId="21" fillId="0" borderId="13" xfId="15" applyFont="1" applyFill="1" applyBorder="1" applyAlignment="1" applyProtection="1">
      <alignment horizontal="center" vertical="center" wrapText="1"/>
      <protection locked="0"/>
    </xf>
    <xf numFmtId="0" fontId="21" fillId="0" borderId="11" xfId="15" applyFont="1" applyFill="1" applyBorder="1" applyAlignment="1" applyProtection="1">
      <alignment horizontal="center" vertical="center" wrapText="1"/>
      <protection locked="0"/>
    </xf>
    <xf numFmtId="0" fontId="21" fillId="0" borderId="15" xfId="15" applyFont="1" applyFill="1" applyBorder="1" applyAlignment="1" applyProtection="1">
      <alignment horizontal="center" vertical="center" wrapText="1"/>
      <protection locked="0"/>
    </xf>
    <xf numFmtId="0" fontId="21" fillId="0" borderId="9" xfId="15" applyFont="1" applyFill="1" applyBorder="1" applyAlignment="1" applyProtection="1">
      <alignment horizontal="center" vertical="center" wrapText="1"/>
      <protection locked="0"/>
    </xf>
    <xf numFmtId="0" fontId="21" fillId="0" borderId="11" xfId="13" applyFont="1" applyFill="1" applyBorder="1" applyAlignment="1">
      <alignment horizontal="center" vertical="center" wrapText="1"/>
    </xf>
    <xf numFmtId="0" fontId="21" fillId="0" borderId="15" xfId="13" applyFont="1" applyFill="1" applyBorder="1" applyAlignment="1">
      <alignment horizontal="center" vertical="center" wrapText="1"/>
    </xf>
    <xf numFmtId="0" fontId="21" fillId="0" borderId="9" xfId="13" applyFont="1" applyFill="1" applyBorder="1" applyAlignment="1">
      <alignment horizontal="center" vertical="center" wrapText="1"/>
    </xf>
    <xf numFmtId="0" fontId="27" fillId="4" borderId="20" xfId="0" applyFont="1" applyFill="1" applyBorder="1" applyAlignment="1" applyProtection="1">
      <alignment horizontal="center" vertical="center" textRotation="90" wrapText="1"/>
      <protection locked="0"/>
    </xf>
    <xf numFmtId="0" fontId="27" fillId="4" borderId="21" xfId="0" applyFont="1" applyFill="1" applyBorder="1" applyAlignment="1" applyProtection="1">
      <alignment horizontal="center" vertical="center" textRotation="90" wrapText="1"/>
      <protection locked="0"/>
    </xf>
    <xf numFmtId="165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textRotation="90" wrapText="1"/>
      <protection locked="0"/>
    </xf>
    <xf numFmtId="0" fontId="29" fillId="4" borderId="21" xfId="0" applyFont="1" applyFill="1" applyBorder="1" applyAlignment="1" applyProtection="1">
      <alignment horizontal="center" vertical="center" textRotation="90" wrapText="1"/>
      <protection locked="0"/>
    </xf>
    <xf numFmtId="3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2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10" xfId="0" applyFont="1" applyFill="1" applyBorder="1" applyAlignment="1" applyProtection="1">
      <alignment horizontal="center" vertical="center" wrapText="1"/>
      <protection locked="0"/>
    </xf>
    <xf numFmtId="0" fontId="28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/>
    </xf>
    <xf numFmtId="0" fontId="35" fillId="0" borderId="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workbookViewId="0">
      <selection activeCell="Q4" sqref="Q4"/>
    </sheetView>
  </sheetViews>
  <sheetFormatPr defaultRowHeight="11.25"/>
  <cols>
    <col min="1" max="2" width="4.75" style="21" customWidth="1"/>
    <col min="3" max="3" width="5.875" style="21" customWidth="1"/>
    <col min="4" max="4" width="6.25" style="21" customWidth="1"/>
    <col min="5" max="5" width="27.625" style="1" customWidth="1"/>
    <col min="6" max="6" width="9.625" style="16" customWidth="1"/>
    <col min="7" max="7" width="12.5" style="16" customWidth="1"/>
    <col min="8" max="8" width="10" style="16" customWidth="1"/>
    <col min="9" max="9" width="11" style="16" customWidth="1"/>
    <col min="10" max="10" width="12.375" style="16" customWidth="1"/>
    <col min="11" max="11" width="9.75" style="16" customWidth="1"/>
    <col min="12" max="12" width="12.25" style="16" customWidth="1"/>
    <col min="13" max="13" width="12.5" style="16" customWidth="1"/>
    <col min="14" max="14" width="10.125" style="16" customWidth="1"/>
    <col min="15" max="16384" width="9" style="1"/>
  </cols>
  <sheetData>
    <row r="1" spans="1:14" ht="28.5" customHeight="1">
      <c r="A1" s="122" t="s">
        <v>249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20.25" customHeight="1">
      <c r="A2" s="130" t="s">
        <v>207</v>
      </c>
      <c r="B2" s="131"/>
      <c r="C2" s="131"/>
      <c r="D2" s="131"/>
      <c r="E2" s="132"/>
      <c r="F2" s="124" t="s">
        <v>264</v>
      </c>
      <c r="G2" s="124"/>
      <c r="H2" s="124"/>
      <c r="I2" s="124" t="s">
        <v>308</v>
      </c>
      <c r="J2" s="124"/>
      <c r="K2" s="124"/>
      <c r="L2" s="124" t="s">
        <v>310</v>
      </c>
      <c r="M2" s="124"/>
      <c r="N2" s="124"/>
    </row>
    <row r="3" spans="1:14" ht="22.5" customHeight="1" thickBot="1">
      <c r="A3" s="133"/>
      <c r="B3" s="134"/>
      <c r="C3" s="134"/>
      <c r="D3" s="134"/>
      <c r="E3" s="135"/>
      <c r="F3" s="125" t="s">
        <v>0</v>
      </c>
      <c r="G3" s="120" t="s">
        <v>1</v>
      </c>
      <c r="H3" s="121"/>
      <c r="I3" s="125" t="s">
        <v>0</v>
      </c>
      <c r="J3" s="120" t="s">
        <v>1</v>
      </c>
      <c r="K3" s="121"/>
      <c r="L3" s="125" t="s">
        <v>0</v>
      </c>
      <c r="M3" s="120" t="s">
        <v>1</v>
      </c>
      <c r="N3" s="121"/>
    </row>
    <row r="4" spans="1:14" s="7" customFormat="1" ht="101.25" customHeight="1">
      <c r="A4" s="136"/>
      <c r="B4" s="137"/>
      <c r="C4" s="137"/>
      <c r="D4" s="137"/>
      <c r="E4" s="138"/>
      <c r="F4" s="126"/>
      <c r="G4" s="53" t="s">
        <v>107</v>
      </c>
      <c r="H4" s="54" t="s">
        <v>2</v>
      </c>
      <c r="I4" s="126"/>
      <c r="J4" s="53" t="s">
        <v>107</v>
      </c>
      <c r="K4" s="54" t="s">
        <v>2</v>
      </c>
      <c r="L4" s="126"/>
      <c r="M4" s="53" t="s">
        <v>107</v>
      </c>
      <c r="N4" s="54" t="s">
        <v>2</v>
      </c>
    </row>
    <row r="5" spans="1:14" s="7" customFormat="1" ht="50.25" customHeight="1">
      <c r="A5" s="139" t="s">
        <v>111</v>
      </c>
      <c r="B5" s="140"/>
      <c r="C5" s="140"/>
      <c r="D5" s="140"/>
      <c r="E5" s="141"/>
      <c r="F5" s="25">
        <f>G5+H5</f>
        <v>776.22</v>
      </c>
      <c r="G5" s="26">
        <v>756.22</v>
      </c>
      <c r="H5" s="26">
        <v>20</v>
      </c>
      <c r="I5" s="25">
        <f>J5+K5</f>
        <v>1022.1700000000001</v>
      </c>
      <c r="J5" s="26">
        <v>943.2</v>
      </c>
      <c r="K5" s="26">
        <v>78.97</v>
      </c>
      <c r="L5" s="25">
        <f>M5+N5</f>
        <v>1104</v>
      </c>
      <c r="M5" s="26">
        <v>1092</v>
      </c>
      <c r="N5" s="26">
        <v>12</v>
      </c>
    </row>
    <row r="6" spans="1:14" s="7" customFormat="1" ht="33" customHeight="1">
      <c r="A6" s="139" t="s">
        <v>112</v>
      </c>
      <c r="B6" s="140"/>
      <c r="C6" s="140"/>
      <c r="D6" s="140"/>
      <c r="E6" s="141"/>
      <c r="F6" s="25">
        <f>G6</f>
        <v>756.22</v>
      </c>
      <c r="G6" s="26">
        <v>756.22</v>
      </c>
      <c r="H6" s="26">
        <v>0</v>
      </c>
      <c r="I6" s="25">
        <f>J6</f>
        <v>943.2</v>
      </c>
      <c r="J6" s="26">
        <v>943.2</v>
      </c>
      <c r="K6" s="26">
        <v>0</v>
      </c>
      <c r="L6" s="25">
        <f>M6+N6</f>
        <v>1104</v>
      </c>
      <c r="M6" s="26">
        <v>1092</v>
      </c>
      <c r="N6" s="26">
        <v>12</v>
      </c>
    </row>
    <row r="7" spans="1:14" s="7" customFormat="1" ht="33.75" customHeight="1">
      <c r="A7" s="139" t="s">
        <v>109</v>
      </c>
      <c r="B7" s="140"/>
      <c r="C7" s="140"/>
      <c r="D7" s="140"/>
      <c r="E7" s="141"/>
      <c r="F7" s="25">
        <v>8</v>
      </c>
      <c r="G7" s="27">
        <v>0</v>
      </c>
      <c r="H7" s="27">
        <v>8</v>
      </c>
      <c r="I7" s="25">
        <v>0</v>
      </c>
      <c r="J7" s="27">
        <v>0</v>
      </c>
      <c r="K7" s="27">
        <v>59.2</v>
      </c>
      <c r="L7" s="25">
        <f>N7</f>
        <v>0</v>
      </c>
      <c r="M7" s="26">
        <v>0</v>
      </c>
      <c r="N7" s="26"/>
    </row>
    <row r="8" spans="1:14" s="7" customFormat="1" ht="50.25" customHeight="1">
      <c r="A8" s="139" t="s">
        <v>113</v>
      </c>
      <c r="B8" s="140"/>
      <c r="C8" s="140"/>
      <c r="D8" s="140"/>
      <c r="E8" s="141"/>
      <c r="F8" s="25">
        <f>H8</f>
        <v>12</v>
      </c>
      <c r="G8" s="26">
        <v>0</v>
      </c>
      <c r="H8" s="26">
        <v>12</v>
      </c>
      <c r="I8" s="25">
        <f>K8</f>
        <v>17.399999999999999</v>
      </c>
      <c r="J8" s="26">
        <v>0</v>
      </c>
      <c r="K8" s="26">
        <v>17.399999999999999</v>
      </c>
      <c r="L8" s="25">
        <f>N8</f>
        <v>12</v>
      </c>
      <c r="M8" s="26">
        <v>0</v>
      </c>
      <c r="N8" s="26">
        <v>12</v>
      </c>
    </row>
    <row r="9" spans="1:14" s="7" customFormat="1" ht="50.25" customHeight="1">
      <c r="A9" s="139" t="s">
        <v>114</v>
      </c>
      <c r="B9" s="140"/>
      <c r="C9" s="140"/>
      <c r="D9" s="140"/>
      <c r="E9" s="141"/>
      <c r="F9" s="25">
        <f>H9</f>
        <v>0</v>
      </c>
      <c r="G9" s="26">
        <v>0</v>
      </c>
      <c r="H9" s="26">
        <v>0</v>
      </c>
      <c r="I9" s="25">
        <f>K9</f>
        <v>2.37</v>
      </c>
      <c r="J9" s="26">
        <v>0</v>
      </c>
      <c r="K9" s="26">
        <v>2.37</v>
      </c>
      <c r="L9" s="25">
        <f>N9</f>
        <v>0</v>
      </c>
      <c r="M9" s="26">
        <v>0</v>
      </c>
      <c r="N9" s="26"/>
    </row>
    <row r="10" spans="1:14" ht="38.25" customHeight="1">
      <c r="A10" s="142" t="s">
        <v>108</v>
      </c>
      <c r="B10" s="143"/>
      <c r="C10" s="143"/>
      <c r="D10" s="143"/>
      <c r="E10" s="144"/>
      <c r="F10" s="28">
        <f>G10+H10</f>
        <v>776.22</v>
      </c>
      <c r="G10" s="28">
        <f>G12+G94</f>
        <v>756.22</v>
      </c>
      <c r="H10" s="28">
        <f>H12+H94</f>
        <v>20</v>
      </c>
      <c r="I10" s="28">
        <f>J10+K10</f>
        <v>1022.17</v>
      </c>
      <c r="J10" s="28">
        <f>J12+J94</f>
        <v>943.19999999999993</v>
      </c>
      <c r="K10" s="28">
        <f>K12+K94</f>
        <v>78.970000000000013</v>
      </c>
      <c r="L10" s="28">
        <f>M10+N10</f>
        <v>1104</v>
      </c>
      <c r="M10" s="28">
        <f>M12+M94</f>
        <v>1092</v>
      </c>
      <c r="N10" s="28">
        <f>N12+N94</f>
        <v>12</v>
      </c>
    </row>
    <row r="11" spans="1:14" ht="24" customHeight="1">
      <c r="A11" s="127" t="s">
        <v>110</v>
      </c>
      <c r="B11" s="128"/>
      <c r="C11" s="128"/>
      <c r="D11" s="129"/>
      <c r="E11" s="8" t="s">
        <v>3</v>
      </c>
      <c r="F11" s="29">
        <v>121</v>
      </c>
      <c r="G11" s="30"/>
      <c r="H11" s="30"/>
      <c r="I11" s="29">
        <v>135</v>
      </c>
      <c r="J11" s="30"/>
      <c r="K11" s="30"/>
      <c r="L11" s="29">
        <v>135</v>
      </c>
      <c r="M11" s="30"/>
      <c r="N11" s="30"/>
    </row>
    <row r="12" spans="1:14">
      <c r="A12" s="51">
        <v>2</v>
      </c>
      <c r="B12" s="51"/>
      <c r="C12" s="51"/>
      <c r="D12" s="51"/>
      <c r="E12" s="9" t="s">
        <v>4</v>
      </c>
      <c r="F12" s="29">
        <f t="shared" ref="F12:F24" si="0">G12+H12</f>
        <v>758.57400000000007</v>
      </c>
      <c r="G12" s="29">
        <f>G13+G16+G59+G60+G68+G70+G79+G89</f>
        <v>742.37400000000002</v>
      </c>
      <c r="H12" s="29">
        <f>H13+H16+H59+H60+H68+H70+H79+H89</f>
        <v>16.2</v>
      </c>
      <c r="I12" s="29">
        <f t="shared" ref="I12:I24" si="1">J12+K12</f>
        <v>1004.158</v>
      </c>
      <c r="J12" s="29">
        <f>J13+J16+J59+J60+J68+J70+J79+J89</f>
        <v>934.08799999999997</v>
      </c>
      <c r="K12" s="29">
        <f>K13+K16+K59+K60+K68+K70+K79+K89</f>
        <v>70.070000000000007</v>
      </c>
      <c r="L12" s="29">
        <f t="shared" ref="L12:L24" si="2">M12+N12</f>
        <v>1095</v>
      </c>
      <c r="M12" s="29">
        <f>M13+M16+M59+M60+M68+M70+M79+M89</f>
        <v>1083</v>
      </c>
      <c r="N12" s="29">
        <f>N13+N16+N59+N60+N68+N70+N79+N89</f>
        <v>12</v>
      </c>
    </row>
    <row r="13" spans="1:14">
      <c r="A13" s="51">
        <v>2</v>
      </c>
      <c r="B13" s="51">
        <v>1</v>
      </c>
      <c r="C13" s="51"/>
      <c r="D13" s="51"/>
      <c r="E13" s="10" t="s">
        <v>5</v>
      </c>
      <c r="F13" s="31">
        <f t="shared" si="0"/>
        <v>631.68700000000001</v>
      </c>
      <c r="G13" s="31">
        <f>G14</f>
        <v>627.58199999999999</v>
      </c>
      <c r="H13" s="31">
        <f>H14</f>
        <v>4.1050000000000004</v>
      </c>
      <c r="I13" s="31">
        <f t="shared" si="1"/>
        <v>780.83799999999997</v>
      </c>
      <c r="J13" s="31">
        <f>J14</f>
        <v>780.83799999999997</v>
      </c>
      <c r="K13" s="31">
        <f>K14</f>
        <v>0</v>
      </c>
      <c r="L13" s="31">
        <f t="shared" si="2"/>
        <v>917.91600000000005</v>
      </c>
      <c r="M13" s="31">
        <f>M14</f>
        <v>917.91600000000005</v>
      </c>
      <c r="N13" s="31">
        <f>N14</f>
        <v>0</v>
      </c>
    </row>
    <row r="14" spans="1:14">
      <c r="A14" s="52">
        <v>2</v>
      </c>
      <c r="B14" s="52">
        <v>1</v>
      </c>
      <c r="C14" s="52">
        <v>1</v>
      </c>
      <c r="D14" s="52"/>
      <c r="E14" s="11" t="s">
        <v>6</v>
      </c>
      <c r="F14" s="31">
        <f t="shared" si="0"/>
        <v>631.68700000000001</v>
      </c>
      <c r="G14" s="31">
        <f>G15</f>
        <v>627.58199999999999</v>
      </c>
      <c r="H14" s="31">
        <f>H15</f>
        <v>4.1050000000000004</v>
      </c>
      <c r="I14" s="31">
        <f t="shared" si="1"/>
        <v>780.83799999999997</v>
      </c>
      <c r="J14" s="31">
        <f>J15</f>
        <v>780.83799999999997</v>
      </c>
      <c r="K14" s="31">
        <f>K15</f>
        <v>0</v>
      </c>
      <c r="L14" s="31">
        <f t="shared" si="2"/>
        <v>917.91600000000005</v>
      </c>
      <c r="M14" s="31">
        <f>M15</f>
        <v>917.91600000000005</v>
      </c>
      <c r="N14" s="31">
        <f>N15</f>
        <v>0</v>
      </c>
    </row>
    <row r="15" spans="1:14" ht="22.5">
      <c r="A15" s="52">
        <v>2</v>
      </c>
      <c r="B15" s="52">
        <v>1</v>
      </c>
      <c r="C15" s="52">
        <v>1</v>
      </c>
      <c r="D15" s="52">
        <v>1</v>
      </c>
      <c r="E15" s="12" t="s">
        <v>7</v>
      </c>
      <c r="F15" s="31">
        <f t="shared" si="0"/>
        <v>631.68700000000001</v>
      </c>
      <c r="G15" s="31">
        <v>627.58199999999999</v>
      </c>
      <c r="H15" s="31">
        <v>4.1050000000000004</v>
      </c>
      <c r="I15" s="31">
        <f t="shared" si="1"/>
        <v>780.83799999999997</v>
      </c>
      <c r="J15" s="31">
        <v>780.83799999999997</v>
      </c>
      <c r="K15" s="31"/>
      <c r="L15" s="31">
        <f t="shared" si="2"/>
        <v>917.91600000000005</v>
      </c>
      <c r="M15" s="31">
        <v>917.91600000000005</v>
      </c>
      <c r="N15" s="31"/>
    </row>
    <row r="16" spans="1:14">
      <c r="A16" s="52">
        <v>2</v>
      </c>
      <c r="B16" s="52">
        <v>2</v>
      </c>
      <c r="C16" s="52"/>
      <c r="D16" s="52"/>
      <c r="E16" s="10" t="s">
        <v>8</v>
      </c>
      <c r="F16" s="31">
        <f t="shared" si="0"/>
        <v>126.887</v>
      </c>
      <c r="G16" s="33">
        <v>114.792</v>
      </c>
      <c r="H16" s="31">
        <f>H17+H18+H21+H35+H36+H37+H38+H39+H46</f>
        <v>12.094999999999999</v>
      </c>
      <c r="I16" s="31">
        <f t="shared" si="1"/>
        <v>223.32</v>
      </c>
      <c r="J16" s="31">
        <f>J17+J18+J21+J35+J36+J37+J38+J39+J46</f>
        <v>153.25</v>
      </c>
      <c r="K16" s="31">
        <f>K17+K18+K21+K35+K36+K37+K38+K39+K46</f>
        <v>70.070000000000007</v>
      </c>
      <c r="L16" s="31">
        <f t="shared" si="2"/>
        <v>177.084</v>
      </c>
      <c r="M16" s="31">
        <f>M17+M18+M21+M35+M36+M37+M38+M39+M46</f>
        <v>165.084</v>
      </c>
      <c r="N16" s="31">
        <f>N17+N18+N21+N35+N36+N37+N38+N39+N46</f>
        <v>12</v>
      </c>
    </row>
    <row r="17" spans="1:17" ht="22.5">
      <c r="A17" s="52">
        <v>2</v>
      </c>
      <c r="B17" s="52">
        <v>2</v>
      </c>
      <c r="C17" s="52">
        <v>1</v>
      </c>
      <c r="D17" s="52"/>
      <c r="E17" s="11" t="s">
        <v>9</v>
      </c>
      <c r="F17" s="32">
        <f t="shared" si="0"/>
        <v>33.859000000000002</v>
      </c>
      <c r="G17" s="33">
        <v>29.928999999999998</v>
      </c>
      <c r="H17" s="34">
        <v>3.93</v>
      </c>
      <c r="I17" s="32">
        <f t="shared" si="1"/>
        <v>29.08</v>
      </c>
      <c r="J17" s="33">
        <v>29.08</v>
      </c>
      <c r="K17" s="34"/>
      <c r="L17" s="32">
        <f t="shared" si="2"/>
        <v>28.200000000000003</v>
      </c>
      <c r="M17" s="33">
        <v>26.1</v>
      </c>
      <c r="N17" s="34">
        <v>2.1</v>
      </c>
    </row>
    <row r="18" spans="1:17">
      <c r="A18" s="52">
        <v>2</v>
      </c>
      <c r="B18" s="52">
        <v>2</v>
      </c>
      <c r="C18" s="52">
        <v>2</v>
      </c>
      <c r="D18" s="52"/>
      <c r="E18" s="11" t="s">
        <v>10</v>
      </c>
      <c r="F18" s="32">
        <f t="shared" si="0"/>
        <v>10.3</v>
      </c>
      <c r="G18" s="35">
        <f>G19+G20</f>
        <v>9.5</v>
      </c>
      <c r="H18" s="35">
        <f>H19+H20</f>
        <v>0.8</v>
      </c>
      <c r="I18" s="32">
        <f t="shared" si="1"/>
        <v>80.584000000000003</v>
      </c>
      <c r="J18" s="35">
        <f>J19+J20</f>
        <v>21.384</v>
      </c>
      <c r="K18" s="35">
        <f>K19+K20</f>
        <v>59.2</v>
      </c>
      <c r="L18" s="32">
        <f t="shared" si="2"/>
        <v>26</v>
      </c>
      <c r="M18" s="35">
        <f>M19+M20</f>
        <v>26</v>
      </c>
      <c r="N18" s="35">
        <f>N19+N20</f>
        <v>0</v>
      </c>
    </row>
    <row r="19" spans="1:17">
      <c r="A19" s="52">
        <v>2</v>
      </c>
      <c r="B19" s="52">
        <v>2</v>
      </c>
      <c r="C19" s="52">
        <v>2</v>
      </c>
      <c r="D19" s="52">
        <v>1</v>
      </c>
      <c r="E19" s="12" t="s">
        <v>11</v>
      </c>
      <c r="F19" s="37">
        <f t="shared" si="0"/>
        <v>10.3</v>
      </c>
      <c r="G19" s="38">
        <v>9.5</v>
      </c>
      <c r="H19" s="39">
        <v>0.8</v>
      </c>
      <c r="I19" s="37">
        <f t="shared" si="1"/>
        <v>21.384</v>
      </c>
      <c r="J19" s="38">
        <v>21.384</v>
      </c>
      <c r="K19" s="39"/>
      <c r="L19" s="37">
        <f t="shared" si="2"/>
        <v>10</v>
      </c>
      <c r="M19" s="38">
        <v>10</v>
      </c>
      <c r="N19" s="39"/>
    </row>
    <row r="20" spans="1:17">
      <c r="A20" s="52">
        <v>2</v>
      </c>
      <c r="B20" s="52">
        <v>2</v>
      </c>
      <c r="C20" s="52">
        <v>2</v>
      </c>
      <c r="D20" s="52">
        <v>2</v>
      </c>
      <c r="E20" s="12" t="s">
        <v>12</v>
      </c>
      <c r="F20" s="37">
        <f t="shared" si="0"/>
        <v>0</v>
      </c>
      <c r="G20" s="38">
        <v>0</v>
      </c>
      <c r="H20" s="39">
        <v>0</v>
      </c>
      <c r="I20" s="37">
        <f t="shared" si="1"/>
        <v>59.2</v>
      </c>
      <c r="J20" s="38">
        <v>0</v>
      </c>
      <c r="K20" s="39">
        <v>59.2</v>
      </c>
      <c r="L20" s="37">
        <f t="shared" si="2"/>
        <v>16</v>
      </c>
      <c r="M20" s="38">
        <v>16</v>
      </c>
      <c r="N20" s="39"/>
    </row>
    <row r="21" spans="1:17">
      <c r="A21" s="52">
        <v>2</v>
      </c>
      <c r="B21" s="52">
        <v>2</v>
      </c>
      <c r="C21" s="52">
        <v>3</v>
      </c>
      <c r="D21" s="52"/>
      <c r="E21" s="11" t="s">
        <v>13</v>
      </c>
      <c r="F21" s="32">
        <f t="shared" si="0"/>
        <v>49.286000000000001</v>
      </c>
      <c r="G21" s="35">
        <f>G22+G23+G24+G25+G26+G27+G28+G29+G30+G31+G32+G33+G34</f>
        <v>44.621000000000002</v>
      </c>
      <c r="H21" s="35">
        <f>H22+H23+H24+H25+H26+H27+H28+H29+H30+H31+H32+H33+H34</f>
        <v>4.665</v>
      </c>
      <c r="I21" s="32">
        <f t="shared" si="1"/>
        <v>49.170999999999999</v>
      </c>
      <c r="J21" s="35">
        <f>J22+J23+J24+J25+J26+J27+J28+J29+J30+J31+J32+J33+J34</f>
        <v>48.220999999999997</v>
      </c>
      <c r="K21" s="35">
        <f>K22+K23+K24+K25+K26+K27+K28+K29+K30+K31+K32+K33+K34</f>
        <v>0.95</v>
      </c>
      <c r="L21" s="32">
        <f t="shared" si="2"/>
        <v>65.3</v>
      </c>
      <c r="M21" s="35">
        <f>M22+M23+M24+M25+M26+M27+M28+M29+M30+M31+M32+M33+M34</f>
        <v>65.3</v>
      </c>
      <c r="N21" s="35">
        <f>N22+N23+N24+N25+N26+N27+N28+N29+N30+N31+N32+N33+N34</f>
        <v>0</v>
      </c>
    </row>
    <row r="22" spans="1:17" ht="78.75">
      <c r="A22" s="52">
        <v>2</v>
      </c>
      <c r="B22" s="52">
        <v>2</v>
      </c>
      <c r="C22" s="52">
        <v>3</v>
      </c>
      <c r="D22" s="52">
        <v>1</v>
      </c>
      <c r="E22" s="12" t="s">
        <v>14</v>
      </c>
      <c r="F22" s="37">
        <f t="shared" si="0"/>
        <v>2.3809999999999998</v>
      </c>
      <c r="G22" s="38">
        <v>2.3809999999999998</v>
      </c>
      <c r="H22" s="39"/>
      <c r="I22" s="37">
        <f t="shared" si="1"/>
        <v>2.427</v>
      </c>
      <c r="J22" s="38">
        <v>2.427</v>
      </c>
      <c r="K22" s="39"/>
      <c r="L22" s="37">
        <f t="shared" si="2"/>
        <v>2.5</v>
      </c>
      <c r="M22" s="38">
        <v>2.5</v>
      </c>
      <c r="N22" s="39"/>
    </row>
    <row r="23" spans="1:17" ht="22.5">
      <c r="A23" s="52">
        <v>2</v>
      </c>
      <c r="B23" s="52">
        <v>2</v>
      </c>
      <c r="C23" s="52">
        <v>3</v>
      </c>
      <c r="D23" s="52">
        <v>2</v>
      </c>
      <c r="E23" s="13" t="s">
        <v>58</v>
      </c>
      <c r="F23" s="37">
        <f t="shared" si="0"/>
        <v>0</v>
      </c>
      <c r="G23" s="38">
        <v>0</v>
      </c>
      <c r="H23" s="39"/>
      <c r="I23" s="37">
        <f t="shared" si="1"/>
        <v>0</v>
      </c>
      <c r="J23" s="38">
        <v>0</v>
      </c>
      <c r="K23" s="39"/>
      <c r="L23" s="37">
        <f t="shared" si="2"/>
        <v>0</v>
      </c>
      <c r="M23" s="38">
        <v>0</v>
      </c>
      <c r="N23" s="39"/>
      <c r="Q23" s="1" t="s">
        <v>115</v>
      </c>
    </row>
    <row r="24" spans="1:17" ht="78.75">
      <c r="A24" s="52">
        <v>2</v>
      </c>
      <c r="B24" s="52">
        <v>2</v>
      </c>
      <c r="C24" s="52">
        <v>3</v>
      </c>
      <c r="D24" s="52">
        <v>3</v>
      </c>
      <c r="E24" s="13" t="s">
        <v>15</v>
      </c>
      <c r="F24" s="37">
        <f t="shared" si="0"/>
        <v>1.26</v>
      </c>
      <c r="G24" s="38">
        <v>1.26</v>
      </c>
      <c r="H24" s="39"/>
      <c r="I24" s="37">
        <f t="shared" si="1"/>
        <v>1.41</v>
      </c>
      <c r="J24" s="38">
        <v>1.41</v>
      </c>
      <c r="K24" s="39"/>
      <c r="L24" s="37">
        <f t="shared" si="2"/>
        <v>2</v>
      </c>
      <c r="M24" s="38">
        <v>2</v>
      </c>
      <c r="N24" s="39"/>
    </row>
    <row r="25" spans="1:17" ht="33.75">
      <c r="A25" s="52">
        <v>2</v>
      </c>
      <c r="B25" s="52">
        <v>2</v>
      </c>
      <c r="C25" s="52">
        <v>3</v>
      </c>
      <c r="D25" s="52">
        <v>4</v>
      </c>
      <c r="E25" s="12" t="s">
        <v>16</v>
      </c>
      <c r="F25" s="37">
        <f>G25+H25</f>
        <v>2</v>
      </c>
      <c r="G25" s="37">
        <v>2</v>
      </c>
      <c r="H25" s="40">
        <v>0</v>
      </c>
      <c r="I25" s="37">
        <f>J25+K25</f>
        <v>1.944</v>
      </c>
      <c r="J25" s="37">
        <v>1.944</v>
      </c>
      <c r="K25" s="40">
        <v>0</v>
      </c>
      <c r="L25" s="37">
        <f>M25+N25</f>
        <v>1.5</v>
      </c>
      <c r="M25" s="37">
        <v>1.5</v>
      </c>
      <c r="N25" s="40">
        <v>0</v>
      </c>
    </row>
    <row r="26" spans="1:17" ht="33.75">
      <c r="A26" s="52">
        <v>2</v>
      </c>
      <c r="B26" s="52">
        <v>2</v>
      </c>
      <c r="C26" s="52">
        <v>3</v>
      </c>
      <c r="D26" s="52">
        <v>5</v>
      </c>
      <c r="E26" s="12" t="s">
        <v>17</v>
      </c>
      <c r="F26" s="37">
        <f t="shared" ref="F26:F45" si="3">G26+H26</f>
        <v>1.17</v>
      </c>
      <c r="G26" s="37">
        <v>1.17</v>
      </c>
      <c r="H26" s="40">
        <v>0</v>
      </c>
      <c r="I26" s="37">
        <f t="shared" ref="I26:I45" si="4">J26+K26</f>
        <v>0.6</v>
      </c>
      <c r="J26" s="37">
        <v>0.3</v>
      </c>
      <c r="K26" s="40">
        <v>0.3</v>
      </c>
      <c r="L26" s="37">
        <f t="shared" ref="L26:L45" si="5">M26+N26</f>
        <v>2.9</v>
      </c>
      <c r="M26" s="37">
        <v>2.9</v>
      </c>
      <c r="N26" s="40"/>
    </row>
    <row r="27" spans="1:17" ht="33.75">
      <c r="A27" s="52">
        <v>2</v>
      </c>
      <c r="B27" s="52">
        <v>2</v>
      </c>
      <c r="C27" s="52">
        <v>3</v>
      </c>
      <c r="D27" s="52">
        <v>6</v>
      </c>
      <c r="E27" s="12" t="s">
        <v>59</v>
      </c>
      <c r="F27" s="37">
        <f t="shared" si="3"/>
        <v>3.8</v>
      </c>
      <c r="G27" s="38">
        <v>3.8</v>
      </c>
      <c r="H27" s="39"/>
      <c r="I27" s="37">
        <f t="shared" si="4"/>
        <v>3</v>
      </c>
      <c r="J27" s="38">
        <v>3</v>
      </c>
      <c r="K27" s="39"/>
      <c r="L27" s="37">
        <f t="shared" si="5"/>
        <v>2.9</v>
      </c>
      <c r="M27" s="38">
        <v>2.9</v>
      </c>
      <c r="N27" s="39"/>
    </row>
    <row r="28" spans="1:17" ht="33.75">
      <c r="A28" s="52">
        <v>2</v>
      </c>
      <c r="B28" s="52">
        <v>2</v>
      </c>
      <c r="C28" s="52">
        <v>3</v>
      </c>
      <c r="D28" s="52">
        <v>7</v>
      </c>
      <c r="E28" s="14" t="s">
        <v>60</v>
      </c>
      <c r="F28" s="37">
        <f t="shared" si="3"/>
        <v>0</v>
      </c>
      <c r="G28" s="38"/>
      <c r="H28" s="39"/>
      <c r="I28" s="37">
        <f t="shared" si="4"/>
        <v>0</v>
      </c>
      <c r="J28" s="38"/>
      <c r="K28" s="39"/>
      <c r="L28" s="37">
        <f t="shared" si="5"/>
        <v>0</v>
      </c>
      <c r="M28" s="38"/>
      <c r="N28" s="39"/>
    </row>
    <row r="29" spans="1:17" ht="45">
      <c r="A29" s="52">
        <v>2</v>
      </c>
      <c r="B29" s="52">
        <v>2</v>
      </c>
      <c r="C29" s="52">
        <v>3</v>
      </c>
      <c r="D29" s="52">
        <v>8</v>
      </c>
      <c r="E29" s="12" t="s">
        <v>18</v>
      </c>
      <c r="F29" s="37">
        <f t="shared" si="3"/>
        <v>7.6150000000000002</v>
      </c>
      <c r="G29" s="38">
        <v>4.5</v>
      </c>
      <c r="H29" s="39">
        <v>3.1150000000000002</v>
      </c>
      <c r="I29" s="37">
        <f t="shared" si="4"/>
        <v>4.5</v>
      </c>
      <c r="J29" s="38">
        <v>4.5</v>
      </c>
      <c r="K29" s="39"/>
      <c r="L29" s="37">
        <f t="shared" si="5"/>
        <v>3</v>
      </c>
      <c r="M29" s="38">
        <v>3</v>
      </c>
      <c r="N29" s="39"/>
    </row>
    <row r="30" spans="1:17" ht="67.5">
      <c r="A30" s="52">
        <v>2</v>
      </c>
      <c r="B30" s="52">
        <v>2</v>
      </c>
      <c r="C30" s="52">
        <v>3</v>
      </c>
      <c r="D30" s="52">
        <v>9</v>
      </c>
      <c r="E30" s="12" t="s">
        <v>61</v>
      </c>
      <c r="F30" s="37">
        <f t="shared" si="3"/>
        <v>0</v>
      </c>
      <c r="G30" s="38"/>
      <c r="H30" s="39"/>
      <c r="I30" s="37">
        <f t="shared" si="4"/>
        <v>0.65</v>
      </c>
      <c r="J30" s="38"/>
      <c r="K30" s="39">
        <v>0.65</v>
      </c>
      <c r="L30" s="37">
        <f t="shared" si="5"/>
        <v>0</v>
      </c>
      <c r="M30" s="38"/>
      <c r="N30" s="39"/>
    </row>
    <row r="31" spans="1:17">
      <c r="A31" s="52">
        <v>2</v>
      </c>
      <c r="B31" s="52">
        <v>2</v>
      </c>
      <c r="C31" s="52">
        <v>3</v>
      </c>
      <c r="D31" s="52">
        <v>10</v>
      </c>
      <c r="E31" s="12" t="s">
        <v>19</v>
      </c>
      <c r="F31" s="37">
        <f t="shared" si="3"/>
        <v>5.5</v>
      </c>
      <c r="G31" s="38">
        <v>5.5</v>
      </c>
      <c r="H31" s="39"/>
      <c r="I31" s="37">
        <f t="shared" si="4"/>
        <v>5.5</v>
      </c>
      <c r="J31" s="38">
        <v>5.5</v>
      </c>
      <c r="K31" s="39"/>
      <c r="L31" s="37">
        <f t="shared" si="5"/>
        <v>6.5</v>
      </c>
      <c r="M31" s="38">
        <v>6.5</v>
      </c>
      <c r="N31" s="39"/>
    </row>
    <row r="32" spans="1:17" ht="22.5">
      <c r="A32" s="52">
        <v>2</v>
      </c>
      <c r="B32" s="52">
        <v>2</v>
      </c>
      <c r="C32" s="52">
        <v>3</v>
      </c>
      <c r="D32" s="52">
        <v>11</v>
      </c>
      <c r="E32" s="12" t="s">
        <v>20</v>
      </c>
      <c r="F32" s="37">
        <f t="shared" si="3"/>
        <v>0</v>
      </c>
      <c r="G32" s="38">
        <v>0</v>
      </c>
      <c r="H32" s="39"/>
      <c r="I32" s="37">
        <f t="shared" si="4"/>
        <v>0</v>
      </c>
      <c r="J32" s="38">
        <v>0</v>
      </c>
      <c r="K32" s="39"/>
      <c r="L32" s="37">
        <f t="shared" si="5"/>
        <v>0</v>
      </c>
      <c r="M32" s="38">
        <v>0</v>
      </c>
      <c r="N32" s="39"/>
    </row>
    <row r="33" spans="1:14">
      <c r="A33" s="52">
        <v>2</v>
      </c>
      <c r="B33" s="52">
        <v>2</v>
      </c>
      <c r="C33" s="52">
        <v>3</v>
      </c>
      <c r="D33" s="52">
        <v>12</v>
      </c>
      <c r="E33" s="12" t="s">
        <v>21</v>
      </c>
      <c r="F33" s="37">
        <f t="shared" si="3"/>
        <v>14.305999999999999</v>
      </c>
      <c r="G33" s="37">
        <v>13.206</v>
      </c>
      <c r="H33" s="37">
        <v>1.1000000000000001</v>
      </c>
      <c r="I33" s="37">
        <f t="shared" si="4"/>
        <v>23.1</v>
      </c>
      <c r="J33" s="37">
        <v>23.1</v>
      </c>
      <c r="K33" s="37"/>
      <c r="L33" s="37">
        <f t="shared" si="5"/>
        <v>35</v>
      </c>
      <c r="M33" s="37">
        <v>35</v>
      </c>
      <c r="N33" s="37"/>
    </row>
    <row r="34" spans="1:14" ht="22.5">
      <c r="A34" s="52">
        <v>2</v>
      </c>
      <c r="B34" s="52">
        <v>2</v>
      </c>
      <c r="C34" s="52">
        <v>3</v>
      </c>
      <c r="D34" s="52">
        <v>14</v>
      </c>
      <c r="E34" s="12" t="s">
        <v>22</v>
      </c>
      <c r="F34" s="37">
        <f t="shared" si="3"/>
        <v>11.254</v>
      </c>
      <c r="G34" s="38">
        <v>10.804</v>
      </c>
      <c r="H34" s="39">
        <v>0.45</v>
      </c>
      <c r="I34" s="37">
        <f t="shared" si="4"/>
        <v>6.04</v>
      </c>
      <c r="J34" s="38">
        <v>6.04</v>
      </c>
      <c r="K34" s="39"/>
      <c r="L34" s="37">
        <f t="shared" si="5"/>
        <v>9</v>
      </c>
      <c r="M34" s="38">
        <v>9</v>
      </c>
      <c r="N34" s="39"/>
    </row>
    <row r="35" spans="1:14" ht="22.5">
      <c r="A35" s="52">
        <v>2</v>
      </c>
      <c r="B35" s="52">
        <v>2</v>
      </c>
      <c r="C35" s="52">
        <v>4</v>
      </c>
      <c r="D35" s="52"/>
      <c r="E35" s="11" t="s">
        <v>23</v>
      </c>
      <c r="F35" s="32">
        <f t="shared" si="3"/>
        <v>7.19</v>
      </c>
      <c r="G35" s="33">
        <v>7.19</v>
      </c>
      <c r="H35" s="34"/>
      <c r="I35" s="32">
        <f t="shared" si="4"/>
        <v>4.76</v>
      </c>
      <c r="J35" s="33">
        <v>4.76</v>
      </c>
      <c r="K35" s="34"/>
      <c r="L35" s="32">
        <f t="shared" si="5"/>
        <v>7</v>
      </c>
      <c r="M35" s="33">
        <v>7</v>
      </c>
      <c r="N35" s="34"/>
    </row>
    <row r="36" spans="1:14">
      <c r="A36" s="52">
        <v>2</v>
      </c>
      <c r="B36" s="52">
        <v>2</v>
      </c>
      <c r="C36" s="52">
        <v>5</v>
      </c>
      <c r="D36" s="52"/>
      <c r="E36" s="11" t="s">
        <v>62</v>
      </c>
      <c r="F36" s="32">
        <f t="shared" si="3"/>
        <v>0</v>
      </c>
      <c r="G36" s="33"/>
      <c r="H36" s="34"/>
      <c r="I36" s="32">
        <f t="shared" si="4"/>
        <v>0</v>
      </c>
      <c r="J36" s="33"/>
      <c r="K36" s="34"/>
      <c r="L36" s="32">
        <f t="shared" si="5"/>
        <v>0</v>
      </c>
      <c r="M36" s="33"/>
      <c r="N36" s="34"/>
    </row>
    <row r="37" spans="1:14">
      <c r="A37" s="52">
        <v>2</v>
      </c>
      <c r="B37" s="52">
        <v>2</v>
      </c>
      <c r="C37" s="52">
        <v>6</v>
      </c>
      <c r="D37" s="52"/>
      <c r="E37" s="11" t="s">
        <v>63</v>
      </c>
      <c r="F37" s="32">
        <f t="shared" si="3"/>
        <v>0</v>
      </c>
      <c r="G37" s="33"/>
      <c r="H37" s="34"/>
      <c r="I37" s="32">
        <f t="shared" si="4"/>
        <v>0</v>
      </c>
      <c r="J37" s="33"/>
      <c r="K37" s="34"/>
      <c r="L37" s="32">
        <f t="shared" si="5"/>
        <v>0</v>
      </c>
      <c r="M37" s="33"/>
      <c r="N37" s="34"/>
    </row>
    <row r="38" spans="1:14" ht="45">
      <c r="A38" s="52">
        <v>2</v>
      </c>
      <c r="B38" s="52">
        <v>2</v>
      </c>
      <c r="C38" s="52">
        <v>7</v>
      </c>
      <c r="D38" s="52"/>
      <c r="E38" s="11" t="s">
        <v>24</v>
      </c>
      <c r="F38" s="32">
        <f t="shared" si="3"/>
        <v>0.96</v>
      </c>
      <c r="G38" s="33">
        <v>0.96</v>
      </c>
      <c r="H38" s="34">
        <v>0</v>
      </c>
      <c r="I38" s="32">
        <f t="shared" si="4"/>
        <v>5.6</v>
      </c>
      <c r="J38" s="33">
        <v>5.6</v>
      </c>
      <c r="K38" s="34">
        <v>0</v>
      </c>
      <c r="L38" s="32">
        <f t="shared" si="5"/>
        <v>5.2839999999999998</v>
      </c>
      <c r="M38" s="33">
        <v>5.2839999999999998</v>
      </c>
      <c r="N38" s="34">
        <v>0</v>
      </c>
    </row>
    <row r="39" spans="1:14" ht="33.75">
      <c r="A39" s="52">
        <v>2</v>
      </c>
      <c r="B39" s="52">
        <v>2</v>
      </c>
      <c r="C39" s="52">
        <v>8</v>
      </c>
      <c r="D39" s="52"/>
      <c r="E39" s="11" t="s">
        <v>25</v>
      </c>
      <c r="F39" s="32">
        <v>1.91</v>
      </c>
      <c r="G39" s="38">
        <v>8.66</v>
      </c>
      <c r="H39" s="36">
        <f>SUM(H40:H45)</f>
        <v>1.2</v>
      </c>
      <c r="I39" s="32">
        <f t="shared" si="4"/>
        <v>19.619999999999997</v>
      </c>
      <c r="J39" s="36">
        <f>SUM(J40:J45)</f>
        <v>9.6999999999999993</v>
      </c>
      <c r="K39" s="36">
        <f>SUM(K40:K45)</f>
        <v>9.92</v>
      </c>
      <c r="L39" s="32">
        <f t="shared" si="5"/>
        <v>22.3</v>
      </c>
      <c r="M39" s="36">
        <f>SUM(M40:M45)</f>
        <v>12.4</v>
      </c>
      <c r="N39" s="36">
        <f>SUM(N40:N45)</f>
        <v>9.9</v>
      </c>
    </row>
    <row r="40" spans="1:14" ht="22.5">
      <c r="A40" s="52">
        <v>2</v>
      </c>
      <c r="B40" s="52">
        <v>2</v>
      </c>
      <c r="C40" s="52">
        <v>8</v>
      </c>
      <c r="D40" s="52">
        <v>1</v>
      </c>
      <c r="E40" s="12" t="s">
        <v>26</v>
      </c>
      <c r="F40" s="37">
        <f t="shared" si="3"/>
        <v>0</v>
      </c>
      <c r="G40" s="38">
        <v>0</v>
      </c>
      <c r="H40" s="39">
        <v>0</v>
      </c>
      <c r="I40" s="37">
        <f t="shared" si="4"/>
        <v>0</v>
      </c>
      <c r="J40" s="38">
        <v>0</v>
      </c>
      <c r="K40" s="39">
        <v>0</v>
      </c>
      <c r="L40" s="37">
        <f t="shared" si="5"/>
        <v>2</v>
      </c>
      <c r="M40" s="38">
        <v>2</v>
      </c>
      <c r="N40" s="39">
        <v>0</v>
      </c>
    </row>
    <row r="41" spans="1:14" ht="22.5">
      <c r="A41" s="52">
        <v>2</v>
      </c>
      <c r="B41" s="52">
        <v>2</v>
      </c>
      <c r="C41" s="52">
        <v>8</v>
      </c>
      <c r="D41" s="52">
        <v>2</v>
      </c>
      <c r="E41" s="12" t="s">
        <v>27</v>
      </c>
      <c r="F41" s="37">
        <f t="shared" si="3"/>
        <v>0</v>
      </c>
      <c r="G41" s="38">
        <v>0</v>
      </c>
      <c r="H41" s="39">
        <v>0</v>
      </c>
      <c r="I41" s="37">
        <f t="shared" si="4"/>
        <v>0</v>
      </c>
      <c r="J41" s="38">
        <v>0</v>
      </c>
      <c r="K41" s="39">
        <v>0</v>
      </c>
      <c r="L41" s="37">
        <f t="shared" si="5"/>
        <v>1.5</v>
      </c>
      <c r="M41" s="38">
        <v>1.5</v>
      </c>
      <c r="N41" s="39">
        <v>0</v>
      </c>
    </row>
    <row r="42" spans="1:14" ht="33.75">
      <c r="A42" s="52">
        <v>2</v>
      </c>
      <c r="B42" s="52">
        <v>2</v>
      </c>
      <c r="C42" s="52">
        <v>8</v>
      </c>
      <c r="D42" s="52">
        <v>3</v>
      </c>
      <c r="E42" s="12" t="s">
        <v>28</v>
      </c>
      <c r="F42" s="37">
        <f t="shared" si="3"/>
        <v>0</v>
      </c>
      <c r="G42" s="38">
        <v>0</v>
      </c>
      <c r="H42" s="39"/>
      <c r="I42" s="37">
        <f t="shared" si="4"/>
        <v>0</v>
      </c>
      <c r="J42" s="38">
        <v>0</v>
      </c>
      <c r="K42" s="39"/>
      <c r="L42" s="37">
        <f t="shared" si="5"/>
        <v>3</v>
      </c>
      <c r="M42" s="38">
        <v>3</v>
      </c>
      <c r="N42" s="39"/>
    </row>
    <row r="43" spans="1:14" ht="33.75">
      <c r="A43" s="52">
        <v>2</v>
      </c>
      <c r="B43" s="52">
        <v>2</v>
      </c>
      <c r="C43" s="52">
        <v>8</v>
      </c>
      <c r="D43" s="52">
        <v>4</v>
      </c>
      <c r="E43" s="12" t="s">
        <v>29</v>
      </c>
      <c r="F43" s="37">
        <f t="shared" si="3"/>
        <v>9.86</v>
      </c>
      <c r="G43" s="38">
        <v>8.66</v>
      </c>
      <c r="H43" s="39">
        <v>1.2</v>
      </c>
      <c r="I43" s="37">
        <f t="shared" si="4"/>
        <v>19.619999999999997</v>
      </c>
      <c r="J43" s="38">
        <v>9.6999999999999993</v>
      </c>
      <c r="K43" s="39">
        <v>9.92</v>
      </c>
      <c r="L43" s="37">
        <f t="shared" si="5"/>
        <v>15.8</v>
      </c>
      <c r="M43" s="38">
        <v>5.9</v>
      </c>
      <c r="N43" s="39">
        <v>9.9</v>
      </c>
    </row>
    <row r="44" spans="1:14" ht="45">
      <c r="A44" s="52">
        <v>2</v>
      </c>
      <c r="B44" s="52">
        <v>2</v>
      </c>
      <c r="C44" s="52">
        <v>8</v>
      </c>
      <c r="D44" s="52">
        <v>5</v>
      </c>
      <c r="E44" s="12" t="s">
        <v>64</v>
      </c>
      <c r="F44" s="37">
        <f t="shared" si="3"/>
        <v>0</v>
      </c>
      <c r="G44" s="38"/>
      <c r="H44" s="39">
        <v>0</v>
      </c>
      <c r="I44" s="37">
        <f t="shared" si="4"/>
        <v>0</v>
      </c>
      <c r="J44" s="38"/>
      <c r="K44" s="39">
        <v>0</v>
      </c>
      <c r="L44" s="37">
        <f t="shared" si="5"/>
        <v>0</v>
      </c>
      <c r="M44" s="38"/>
      <c r="N44" s="39">
        <v>0</v>
      </c>
    </row>
    <row r="45" spans="1:14" ht="56.25">
      <c r="A45" s="52">
        <v>2</v>
      </c>
      <c r="B45" s="52">
        <v>2</v>
      </c>
      <c r="C45" s="52">
        <v>8</v>
      </c>
      <c r="D45" s="52">
        <v>6</v>
      </c>
      <c r="E45" s="12" t="s">
        <v>30</v>
      </c>
      <c r="F45" s="37">
        <f t="shared" si="3"/>
        <v>0</v>
      </c>
      <c r="G45" s="38"/>
      <c r="H45" s="39">
        <v>0</v>
      </c>
      <c r="I45" s="37">
        <f t="shared" si="4"/>
        <v>0</v>
      </c>
      <c r="J45" s="38"/>
      <c r="K45" s="39">
        <v>0</v>
      </c>
      <c r="L45" s="37">
        <f t="shared" si="5"/>
        <v>0</v>
      </c>
      <c r="M45" s="38"/>
      <c r="N45" s="39">
        <v>0</v>
      </c>
    </row>
    <row r="46" spans="1:14" ht="22.5">
      <c r="A46" s="52">
        <v>2</v>
      </c>
      <c r="B46" s="52">
        <v>2</v>
      </c>
      <c r="C46" s="52">
        <v>10</v>
      </c>
      <c r="D46" s="52"/>
      <c r="E46" s="11" t="s">
        <v>31</v>
      </c>
      <c r="F46" s="32">
        <f>G46+H46</f>
        <v>15.431999999999999</v>
      </c>
      <c r="G46" s="36">
        <f>SUM(G47:G58)</f>
        <v>13.931999999999999</v>
      </c>
      <c r="H46" s="36">
        <f>SUM(H47:H58)</f>
        <v>1.5</v>
      </c>
      <c r="I46" s="32">
        <f>J46+K46</f>
        <v>34.505000000000003</v>
      </c>
      <c r="J46" s="36">
        <f>SUM(J47:J58)</f>
        <v>34.505000000000003</v>
      </c>
      <c r="K46" s="36">
        <f>SUM(K47:K58)</f>
        <v>0</v>
      </c>
      <c r="L46" s="32">
        <f>M46+N46</f>
        <v>23</v>
      </c>
      <c r="M46" s="36">
        <f>SUM(M47:M58)</f>
        <v>23</v>
      </c>
      <c r="N46" s="36">
        <f>SUM(N47:N58)</f>
        <v>0</v>
      </c>
    </row>
    <row r="47" spans="1:14" ht="22.5">
      <c r="A47" s="52">
        <v>2</v>
      </c>
      <c r="B47" s="52">
        <v>2</v>
      </c>
      <c r="C47" s="52">
        <v>10</v>
      </c>
      <c r="D47" s="52">
        <v>1</v>
      </c>
      <c r="E47" s="12" t="s">
        <v>32</v>
      </c>
      <c r="F47" s="29">
        <f t="shared" ref="F47:I94" si="6">G47+H47</f>
        <v>0</v>
      </c>
      <c r="G47" s="41"/>
      <c r="H47" s="42"/>
      <c r="I47" s="29">
        <f t="shared" ref="I47:I93" si="7">J47+K47</f>
        <v>0</v>
      </c>
      <c r="J47" s="41"/>
      <c r="K47" s="42"/>
      <c r="L47" s="29">
        <f t="shared" ref="L47:L94" si="8">M47+N47</f>
        <v>0</v>
      </c>
      <c r="M47" s="41"/>
      <c r="N47" s="42"/>
    </row>
    <row r="48" spans="1:14" ht="22.5">
      <c r="A48" s="52">
        <v>2</v>
      </c>
      <c r="B48" s="52">
        <v>2</v>
      </c>
      <c r="C48" s="52">
        <v>10</v>
      </c>
      <c r="D48" s="52">
        <v>3</v>
      </c>
      <c r="E48" s="12" t="s">
        <v>33</v>
      </c>
      <c r="F48" s="37">
        <f t="shared" si="6"/>
        <v>0</v>
      </c>
      <c r="G48" s="43">
        <v>0</v>
      </c>
      <c r="H48" s="42">
        <v>0</v>
      </c>
      <c r="I48" s="37">
        <f t="shared" si="7"/>
        <v>0</v>
      </c>
      <c r="J48" s="43">
        <v>0</v>
      </c>
      <c r="K48" s="42">
        <v>0</v>
      </c>
      <c r="L48" s="37">
        <f t="shared" si="8"/>
        <v>0</v>
      </c>
      <c r="M48" s="43">
        <v>0</v>
      </c>
      <c r="N48" s="42">
        <v>0</v>
      </c>
    </row>
    <row r="49" spans="1:14" ht="56.25">
      <c r="A49" s="52">
        <v>2</v>
      </c>
      <c r="B49" s="52">
        <v>2</v>
      </c>
      <c r="C49" s="52">
        <v>10</v>
      </c>
      <c r="D49" s="52">
        <v>4</v>
      </c>
      <c r="E49" s="12" t="s">
        <v>34</v>
      </c>
      <c r="F49" s="29">
        <f t="shared" si="6"/>
        <v>0</v>
      </c>
      <c r="G49" s="43"/>
      <c r="H49" s="42"/>
      <c r="I49" s="29">
        <f t="shared" si="7"/>
        <v>0</v>
      </c>
      <c r="J49" s="43"/>
      <c r="K49" s="42"/>
      <c r="L49" s="29">
        <f t="shared" si="8"/>
        <v>0</v>
      </c>
      <c r="M49" s="43"/>
      <c r="N49" s="42"/>
    </row>
    <row r="50" spans="1:14">
      <c r="A50" s="52">
        <v>2</v>
      </c>
      <c r="B50" s="52">
        <v>2</v>
      </c>
      <c r="C50" s="52">
        <v>10</v>
      </c>
      <c r="D50" s="52">
        <v>5</v>
      </c>
      <c r="E50" s="12" t="s">
        <v>65</v>
      </c>
      <c r="F50" s="29">
        <f t="shared" si="6"/>
        <v>2.21</v>
      </c>
      <c r="G50" s="43">
        <v>2.21</v>
      </c>
      <c r="H50" s="42"/>
      <c r="I50" s="29">
        <f t="shared" si="7"/>
        <v>3.5649999999999999</v>
      </c>
      <c r="J50" s="43">
        <v>3.5649999999999999</v>
      </c>
      <c r="K50" s="42"/>
      <c r="L50" s="29">
        <f t="shared" si="8"/>
        <v>3</v>
      </c>
      <c r="M50" s="43">
        <v>3</v>
      </c>
      <c r="N50" s="42"/>
    </row>
    <row r="51" spans="1:14" ht="56.25">
      <c r="A51" s="52">
        <v>2</v>
      </c>
      <c r="B51" s="52">
        <v>2</v>
      </c>
      <c r="C51" s="52">
        <v>10</v>
      </c>
      <c r="D51" s="52">
        <v>6</v>
      </c>
      <c r="E51" s="12" t="s">
        <v>66</v>
      </c>
      <c r="F51" s="29">
        <f t="shared" si="6"/>
        <v>0</v>
      </c>
      <c r="G51" s="43"/>
      <c r="H51" s="42"/>
      <c r="I51" s="29">
        <f t="shared" si="7"/>
        <v>0</v>
      </c>
      <c r="J51" s="43"/>
      <c r="K51" s="42"/>
      <c r="L51" s="29">
        <f t="shared" si="8"/>
        <v>0</v>
      </c>
      <c r="M51" s="43"/>
      <c r="N51" s="42"/>
    </row>
    <row r="52" spans="1:14" ht="45">
      <c r="A52" s="52">
        <v>2</v>
      </c>
      <c r="B52" s="52">
        <v>2</v>
      </c>
      <c r="C52" s="52">
        <v>10</v>
      </c>
      <c r="D52" s="52">
        <v>7</v>
      </c>
      <c r="E52" s="12" t="s">
        <v>35</v>
      </c>
      <c r="F52" s="29">
        <f t="shared" si="6"/>
        <v>0</v>
      </c>
      <c r="G52" s="43"/>
      <c r="H52" s="42"/>
      <c r="I52" s="29">
        <f t="shared" si="7"/>
        <v>0</v>
      </c>
      <c r="J52" s="43"/>
      <c r="K52" s="42"/>
      <c r="L52" s="29">
        <f t="shared" si="8"/>
        <v>0</v>
      </c>
      <c r="M52" s="43"/>
      <c r="N52" s="42"/>
    </row>
    <row r="53" spans="1:14" ht="22.5">
      <c r="A53" s="52">
        <v>2</v>
      </c>
      <c r="B53" s="52">
        <v>2</v>
      </c>
      <c r="C53" s="52">
        <v>10</v>
      </c>
      <c r="D53" s="52">
        <v>8</v>
      </c>
      <c r="E53" s="12" t="s">
        <v>36</v>
      </c>
      <c r="F53" s="29">
        <f t="shared" si="6"/>
        <v>0</v>
      </c>
      <c r="G53" s="43"/>
      <c r="H53" s="42"/>
      <c r="I53" s="29">
        <f t="shared" si="7"/>
        <v>0</v>
      </c>
      <c r="J53" s="43"/>
      <c r="K53" s="42"/>
      <c r="L53" s="29">
        <f t="shared" si="8"/>
        <v>0</v>
      </c>
      <c r="M53" s="43"/>
      <c r="N53" s="42"/>
    </row>
    <row r="54" spans="1:14" ht="22.5">
      <c r="A54" s="52">
        <v>2</v>
      </c>
      <c r="B54" s="52">
        <v>2</v>
      </c>
      <c r="C54" s="52">
        <v>10</v>
      </c>
      <c r="D54" s="52">
        <v>9</v>
      </c>
      <c r="E54" s="12" t="s">
        <v>37</v>
      </c>
      <c r="F54" s="29">
        <f t="shared" si="6"/>
        <v>0</v>
      </c>
      <c r="G54" s="43"/>
      <c r="H54" s="42"/>
      <c r="I54" s="29">
        <f t="shared" si="7"/>
        <v>0</v>
      </c>
      <c r="J54" s="43"/>
      <c r="K54" s="42"/>
      <c r="L54" s="29">
        <f t="shared" si="8"/>
        <v>0</v>
      </c>
      <c r="M54" s="43"/>
      <c r="N54" s="42"/>
    </row>
    <row r="55" spans="1:14" ht="22.5">
      <c r="A55" s="52">
        <v>2</v>
      </c>
      <c r="B55" s="52">
        <v>2</v>
      </c>
      <c r="C55" s="52">
        <v>10</v>
      </c>
      <c r="D55" s="52">
        <v>10</v>
      </c>
      <c r="E55" s="12" t="s">
        <v>38</v>
      </c>
      <c r="F55" s="29">
        <f t="shared" si="6"/>
        <v>0</v>
      </c>
      <c r="G55" s="43"/>
      <c r="H55" s="42"/>
      <c r="I55" s="29">
        <f t="shared" si="7"/>
        <v>0</v>
      </c>
      <c r="J55" s="43"/>
      <c r="K55" s="42"/>
      <c r="L55" s="29">
        <f t="shared" si="8"/>
        <v>0</v>
      </c>
      <c r="M55" s="43"/>
      <c r="N55" s="42"/>
    </row>
    <row r="56" spans="1:14">
      <c r="A56" s="52">
        <v>2</v>
      </c>
      <c r="B56" s="52">
        <v>2</v>
      </c>
      <c r="C56" s="52">
        <v>10</v>
      </c>
      <c r="D56" s="52">
        <v>11</v>
      </c>
      <c r="E56" s="12" t="s">
        <v>67</v>
      </c>
      <c r="F56" s="29">
        <f t="shared" si="6"/>
        <v>0</v>
      </c>
      <c r="G56" s="43"/>
      <c r="H56" s="42"/>
      <c r="I56" s="29">
        <f t="shared" si="7"/>
        <v>0</v>
      </c>
      <c r="J56" s="43"/>
      <c r="K56" s="42"/>
      <c r="L56" s="29">
        <f t="shared" si="8"/>
        <v>0</v>
      </c>
      <c r="M56" s="43"/>
      <c r="N56" s="42"/>
    </row>
    <row r="57" spans="1:14" ht="56.25">
      <c r="A57" s="52">
        <v>2</v>
      </c>
      <c r="B57" s="52">
        <v>2</v>
      </c>
      <c r="C57" s="52">
        <v>10</v>
      </c>
      <c r="D57" s="52">
        <v>12</v>
      </c>
      <c r="E57" s="12" t="s">
        <v>68</v>
      </c>
      <c r="F57" s="29">
        <f t="shared" si="6"/>
        <v>9.5310000000000006</v>
      </c>
      <c r="G57" s="43">
        <v>9.0310000000000006</v>
      </c>
      <c r="H57" s="42">
        <v>0.5</v>
      </c>
      <c r="I57" s="29">
        <f t="shared" si="7"/>
        <v>27.29</v>
      </c>
      <c r="J57" s="43">
        <v>27.29</v>
      </c>
      <c r="K57" s="42"/>
      <c r="L57" s="29">
        <f t="shared" si="8"/>
        <v>16</v>
      </c>
      <c r="M57" s="43">
        <v>16</v>
      </c>
      <c r="N57" s="42"/>
    </row>
    <row r="58" spans="1:14" ht="33.75">
      <c r="A58" s="52">
        <v>2</v>
      </c>
      <c r="B58" s="52">
        <v>2</v>
      </c>
      <c r="C58" s="52">
        <v>10</v>
      </c>
      <c r="D58" s="52">
        <v>14</v>
      </c>
      <c r="E58" s="12" t="s">
        <v>39</v>
      </c>
      <c r="F58" s="37">
        <f t="shared" si="6"/>
        <v>3.6909999999999998</v>
      </c>
      <c r="G58" s="43">
        <v>2.6909999999999998</v>
      </c>
      <c r="H58" s="42">
        <v>1</v>
      </c>
      <c r="I58" s="37">
        <f t="shared" si="7"/>
        <v>3.65</v>
      </c>
      <c r="J58" s="43">
        <v>3.65</v>
      </c>
      <c r="K58" s="42">
        <v>0</v>
      </c>
      <c r="L58" s="37">
        <f t="shared" si="8"/>
        <v>4</v>
      </c>
      <c r="M58" s="43">
        <v>4</v>
      </c>
      <c r="N58" s="42">
        <v>0</v>
      </c>
    </row>
    <row r="59" spans="1:14" ht="22.5">
      <c r="A59" s="52">
        <v>2</v>
      </c>
      <c r="B59" s="52">
        <v>3</v>
      </c>
      <c r="C59" s="52"/>
      <c r="D59" s="52"/>
      <c r="E59" s="10" t="s">
        <v>69</v>
      </c>
      <c r="F59" s="31">
        <f t="shared" si="6"/>
        <v>0</v>
      </c>
      <c r="G59" s="44"/>
      <c r="H59" s="45"/>
      <c r="I59" s="31">
        <f t="shared" si="7"/>
        <v>0</v>
      </c>
      <c r="J59" s="44"/>
      <c r="K59" s="45"/>
      <c r="L59" s="31">
        <f t="shared" si="8"/>
        <v>0</v>
      </c>
      <c r="M59" s="44"/>
      <c r="N59" s="45"/>
    </row>
    <row r="60" spans="1:14">
      <c r="A60" s="52">
        <v>2</v>
      </c>
      <c r="B60" s="52">
        <v>4</v>
      </c>
      <c r="C60" s="52"/>
      <c r="D60" s="52"/>
      <c r="E60" s="10" t="s">
        <v>70</v>
      </c>
      <c r="F60" s="31">
        <f t="shared" si="6"/>
        <v>0</v>
      </c>
      <c r="G60" s="46">
        <f>G61+G66+G67</f>
        <v>0</v>
      </c>
      <c r="H60" s="47">
        <f>H61+H66+H67</f>
        <v>0</v>
      </c>
      <c r="I60" s="31">
        <f t="shared" si="7"/>
        <v>0</v>
      </c>
      <c r="J60" s="46">
        <f>J61+J66+J67</f>
        <v>0</v>
      </c>
      <c r="K60" s="47">
        <f>K61+K66+K67</f>
        <v>0</v>
      </c>
      <c r="L60" s="31">
        <f t="shared" si="8"/>
        <v>0</v>
      </c>
      <c r="M60" s="46">
        <f>M61+M66+M67</f>
        <v>0</v>
      </c>
      <c r="N60" s="47">
        <f>N61+N66+N67</f>
        <v>0</v>
      </c>
    </row>
    <row r="61" spans="1:14">
      <c r="A61" s="52">
        <v>2</v>
      </c>
      <c r="B61" s="52">
        <v>4</v>
      </c>
      <c r="C61" s="52">
        <v>1</v>
      </c>
      <c r="D61" s="52"/>
      <c r="E61" s="11" t="s">
        <v>71</v>
      </c>
      <c r="F61" s="29">
        <f t="shared" si="6"/>
        <v>0</v>
      </c>
      <c r="G61" s="35">
        <f>SUM(G62:G65)</f>
        <v>0</v>
      </c>
      <c r="H61" s="36">
        <f>SUM(H62:H65)</f>
        <v>0</v>
      </c>
      <c r="I61" s="29">
        <f t="shared" si="7"/>
        <v>0</v>
      </c>
      <c r="J61" s="35">
        <f>SUM(J62:J65)</f>
        <v>0</v>
      </c>
      <c r="K61" s="36">
        <f>SUM(K62:K65)</f>
        <v>0</v>
      </c>
      <c r="L61" s="29">
        <f t="shared" si="8"/>
        <v>0</v>
      </c>
      <c r="M61" s="35">
        <f>SUM(M62:M65)</f>
        <v>0</v>
      </c>
      <c r="N61" s="36">
        <f>SUM(N62:N65)</f>
        <v>0</v>
      </c>
    </row>
    <row r="62" spans="1:14">
      <c r="A62" s="52">
        <v>2</v>
      </c>
      <c r="B62" s="52">
        <v>4</v>
      </c>
      <c r="C62" s="52">
        <v>1</v>
      </c>
      <c r="D62" s="52">
        <v>1</v>
      </c>
      <c r="E62" s="12" t="s">
        <v>72</v>
      </c>
      <c r="F62" s="29">
        <f t="shared" si="6"/>
        <v>0</v>
      </c>
      <c r="G62" s="43"/>
      <c r="H62" s="42"/>
      <c r="I62" s="29">
        <f t="shared" si="7"/>
        <v>0</v>
      </c>
      <c r="J62" s="43"/>
      <c r="K62" s="42"/>
      <c r="L62" s="29">
        <f t="shared" si="8"/>
        <v>0</v>
      </c>
      <c r="M62" s="43"/>
      <c r="N62" s="42"/>
    </row>
    <row r="63" spans="1:14" ht="22.5">
      <c r="A63" s="52">
        <v>2</v>
      </c>
      <c r="B63" s="52">
        <v>4</v>
      </c>
      <c r="C63" s="52">
        <v>1</v>
      </c>
      <c r="D63" s="52">
        <v>2</v>
      </c>
      <c r="E63" s="12" t="s">
        <v>73</v>
      </c>
      <c r="F63" s="29">
        <f t="shared" si="6"/>
        <v>0</v>
      </c>
      <c r="G63" s="43"/>
      <c r="H63" s="42"/>
      <c r="I63" s="29">
        <f t="shared" si="7"/>
        <v>0</v>
      </c>
      <c r="J63" s="43"/>
      <c r="K63" s="42"/>
      <c r="L63" s="29">
        <f t="shared" si="8"/>
        <v>0</v>
      </c>
      <c r="M63" s="43"/>
      <c r="N63" s="42"/>
    </row>
    <row r="64" spans="1:14" ht="22.5">
      <c r="A64" s="52">
        <v>2</v>
      </c>
      <c r="B64" s="52">
        <v>4</v>
      </c>
      <c r="C64" s="52">
        <v>1</v>
      </c>
      <c r="D64" s="52">
        <v>3</v>
      </c>
      <c r="E64" s="12" t="s">
        <v>74</v>
      </c>
      <c r="F64" s="29">
        <f t="shared" si="6"/>
        <v>0</v>
      </c>
      <c r="G64" s="43"/>
      <c r="H64" s="42"/>
      <c r="I64" s="29">
        <f t="shared" si="7"/>
        <v>0</v>
      </c>
      <c r="J64" s="43"/>
      <c r="K64" s="42"/>
      <c r="L64" s="29">
        <f t="shared" si="8"/>
        <v>0</v>
      </c>
      <c r="M64" s="43"/>
      <c r="N64" s="42"/>
    </row>
    <row r="65" spans="1:14" ht="22.5">
      <c r="A65" s="52">
        <v>2</v>
      </c>
      <c r="B65" s="52">
        <v>4</v>
      </c>
      <c r="C65" s="52">
        <v>1</v>
      </c>
      <c r="D65" s="52">
        <v>4</v>
      </c>
      <c r="E65" s="12" t="s">
        <v>75</v>
      </c>
      <c r="F65" s="29">
        <f t="shared" si="6"/>
        <v>0</v>
      </c>
      <c r="G65" s="43"/>
      <c r="H65" s="42"/>
      <c r="I65" s="29">
        <f t="shared" si="7"/>
        <v>0</v>
      </c>
      <c r="J65" s="43"/>
      <c r="K65" s="42"/>
      <c r="L65" s="29">
        <f t="shared" si="8"/>
        <v>0</v>
      </c>
      <c r="M65" s="43"/>
      <c r="N65" s="42"/>
    </row>
    <row r="66" spans="1:14" ht="22.5">
      <c r="A66" s="52">
        <v>2</v>
      </c>
      <c r="B66" s="52">
        <v>4</v>
      </c>
      <c r="C66" s="52">
        <v>2</v>
      </c>
      <c r="D66" s="52"/>
      <c r="E66" s="11" t="s">
        <v>76</v>
      </c>
      <c r="F66" s="29">
        <f t="shared" si="6"/>
        <v>0</v>
      </c>
      <c r="G66" s="33"/>
      <c r="H66" s="34"/>
      <c r="I66" s="29">
        <f t="shared" si="7"/>
        <v>0</v>
      </c>
      <c r="J66" s="33"/>
      <c r="K66" s="34"/>
      <c r="L66" s="29">
        <f t="shared" si="8"/>
        <v>0</v>
      </c>
      <c r="M66" s="33"/>
      <c r="N66" s="34"/>
    </row>
    <row r="67" spans="1:14" ht="33.75">
      <c r="A67" s="52">
        <v>2</v>
      </c>
      <c r="B67" s="52">
        <v>4</v>
      </c>
      <c r="C67" s="52">
        <v>3</v>
      </c>
      <c r="D67" s="52"/>
      <c r="E67" s="11" t="s">
        <v>77</v>
      </c>
      <c r="F67" s="29">
        <f t="shared" si="6"/>
        <v>0</v>
      </c>
      <c r="G67" s="33"/>
      <c r="H67" s="34"/>
      <c r="I67" s="29">
        <f t="shared" si="7"/>
        <v>0</v>
      </c>
      <c r="J67" s="33"/>
      <c r="K67" s="34"/>
      <c r="L67" s="29">
        <f t="shared" si="8"/>
        <v>0</v>
      </c>
      <c r="M67" s="33"/>
      <c r="N67" s="34"/>
    </row>
    <row r="68" spans="1:14">
      <c r="A68" s="52">
        <v>2</v>
      </c>
      <c r="B68" s="52">
        <v>5</v>
      </c>
      <c r="C68" s="52"/>
      <c r="D68" s="52"/>
      <c r="E68" s="10" t="s">
        <v>40</v>
      </c>
      <c r="F68" s="31">
        <f t="shared" si="6"/>
        <v>0</v>
      </c>
      <c r="G68" s="44">
        <v>0</v>
      </c>
      <c r="H68" s="45">
        <v>0</v>
      </c>
      <c r="I68" s="31">
        <f t="shared" si="7"/>
        <v>0</v>
      </c>
      <c r="J68" s="44">
        <v>0</v>
      </c>
      <c r="K68" s="45">
        <v>0</v>
      </c>
      <c r="L68" s="31">
        <f t="shared" si="8"/>
        <v>0</v>
      </c>
      <c r="M68" s="44">
        <v>0</v>
      </c>
      <c r="N68" s="45">
        <v>0</v>
      </c>
    </row>
    <row r="69" spans="1:14">
      <c r="A69" s="52">
        <v>2</v>
      </c>
      <c r="B69" s="52">
        <v>6</v>
      </c>
      <c r="C69" s="52"/>
      <c r="D69" s="52"/>
      <c r="E69" s="10" t="s">
        <v>41</v>
      </c>
      <c r="F69" s="31">
        <f t="shared" si="6"/>
        <v>0</v>
      </c>
      <c r="G69" s="46">
        <f>G70+G73+G76</f>
        <v>0</v>
      </c>
      <c r="H69" s="47">
        <f>H70+H73+H76</f>
        <v>0</v>
      </c>
      <c r="I69" s="31">
        <f t="shared" si="7"/>
        <v>0</v>
      </c>
      <c r="J69" s="46">
        <f>J70+J73+J76</f>
        <v>0</v>
      </c>
      <c r="K69" s="47">
        <f>K70+K73+K76</f>
        <v>0</v>
      </c>
      <c r="L69" s="31">
        <f t="shared" si="8"/>
        <v>0</v>
      </c>
      <c r="M69" s="46">
        <f>M70+M73+M76</f>
        <v>0</v>
      </c>
      <c r="N69" s="47">
        <f>N70+N73+N76</f>
        <v>0</v>
      </c>
    </row>
    <row r="70" spans="1:14" ht="22.5">
      <c r="A70" s="52">
        <v>2</v>
      </c>
      <c r="B70" s="52">
        <v>6</v>
      </c>
      <c r="C70" s="52">
        <v>1</v>
      </c>
      <c r="D70" s="52"/>
      <c r="E70" s="11" t="s">
        <v>78</v>
      </c>
      <c r="F70" s="29">
        <f t="shared" si="6"/>
        <v>0</v>
      </c>
      <c r="G70" s="35">
        <f>G71+G72</f>
        <v>0</v>
      </c>
      <c r="H70" s="36">
        <f>H71+H72</f>
        <v>0</v>
      </c>
      <c r="I70" s="29">
        <f t="shared" si="7"/>
        <v>0</v>
      </c>
      <c r="J70" s="35">
        <f>J71+J72</f>
        <v>0</v>
      </c>
      <c r="K70" s="36">
        <f>K71+K72</f>
        <v>0</v>
      </c>
      <c r="L70" s="29">
        <f t="shared" si="8"/>
        <v>0</v>
      </c>
      <c r="M70" s="35">
        <f>M71+M72</f>
        <v>0</v>
      </c>
      <c r="N70" s="36">
        <f>N71+N72</f>
        <v>0</v>
      </c>
    </row>
    <row r="71" spans="1:14">
      <c r="A71" s="52">
        <v>2</v>
      </c>
      <c r="B71" s="52">
        <v>6</v>
      </c>
      <c r="C71" s="52">
        <v>1</v>
      </c>
      <c r="D71" s="52">
        <v>1</v>
      </c>
      <c r="E71" s="12" t="s">
        <v>79</v>
      </c>
      <c r="F71" s="29">
        <f t="shared" si="6"/>
        <v>0</v>
      </c>
      <c r="G71" s="43"/>
      <c r="H71" s="42"/>
      <c r="I71" s="29">
        <f t="shared" si="7"/>
        <v>0</v>
      </c>
      <c r="J71" s="43"/>
      <c r="K71" s="42"/>
      <c r="L71" s="29">
        <f t="shared" si="8"/>
        <v>0</v>
      </c>
      <c r="M71" s="43"/>
      <c r="N71" s="42"/>
    </row>
    <row r="72" spans="1:14">
      <c r="A72" s="52">
        <v>2</v>
      </c>
      <c r="B72" s="52">
        <v>6</v>
      </c>
      <c r="C72" s="52">
        <v>1</v>
      </c>
      <c r="D72" s="52">
        <v>2</v>
      </c>
      <c r="E72" s="12" t="s">
        <v>43</v>
      </c>
      <c r="F72" s="29">
        <f t="shared" si="6"/>
        <v>0</v>
      </c>
      <c r="G72" s="43"/>
      <c r="H72" s="42"/>
      <c r="I72" s="29">
        <f t="shared" si="7"/>
        <v>0</v>
      </c>
      <c r="J72" s="43"/>
      <c r="K72" s="42"/>
      <c r="L72" s="29">
        <f t="shared" si="8"/>
        <v>0</v>
      </c>
      <c r="M72" s="43"/>
      <c r="N72" s="42"/>
    </row>
    <row r="73" spans="1:14" ht="22.5">
      <c r="A73" s="52">
        <v>2</v>
      </c>
      <c r="B73" s="52">
        <v>6</v>
      </c>
      <c r="C73" s="52">
        <v>2</v>
      </c>
      <c r="D73" s="52"/>
      <c r="E73" s="11" t="s">
        <v>80</v>
      </c>
      <c r="F73" s="29">
        <f t="shared" si="6"/>
        <v>0</v>
      </c>
      <c r="G73" s="35">
        <f>G74+G75</f>
        <v>0</v>
      </c>
      <c r="H73" s="36">
        <f>H74+H75</f>
        <v>0</v>
      </c>
      <c r="I73" s="29">
        <f t="shared" si="7"/>
        <v>0</v>
      </c>
      <c r="J73" s="35">
        <f>J74+J75</f>
        <v>0</v>
      </c>
      <c r="K73" s="36">
        <f>K74+K75</f>
        <v>0</v>
      </c>
      <c r="L73" s="29">
        <f t="shared" si="8"/>
        <v>0</v>
      </c>
      <c r="M73" s="35">
        <f>M74+M75</f>
        <v>0</v>
      </c>
      <c r="N73" s="36">
        <f>N74+N75</f>
        <v>0</v>
      </c>
    </row>
    <row r="74" spans="1:14">
      <c r="A74" s="52">
        <v>2</v>
      </c>
      <c r="B74" s="52">
        <v>6</v>
      </c>
      <c r="C74" s="52">
        <v>2</v>
      </c>
      <c r="D74" s="52">
        <v>1</v>
      </c>
      <c r="E74" s="12" t="s">
        <v>79</v>
      </c>
      <c r="F74" s="29">
        <f t="shared" si="6"/>
        <v>0</v>
      </c>
      <c r="G74" s="43"/>
      <c r="H74" s="42"/>
      <c r="I74" s="29">
        <f t="shared" si="7"/>
        <v>0</v>
      </c>
      <c r="J74" s="43"/>
      <c r="K74" s="42"/>
      <c r="L74" s="29">
        <f t="shared" si="8"/>
        <v>0</v>
      </c>
      <c r="M74" s="43"/>
      <c r="N74" s="42"/>
    </row>
    <row r="75" spans="1:14">
      <c r="A75" s="52">
        <v>2</v>
      </c>
      <c r="B75" s="52">
        <v>6</v>
      </c>
      <c r="C75" s="52">
        <v>2</v>
      </c>
      <c r="D75" s="52">
        <v>2</v>
      </c>
      <c r="E75" s="12" t="s">
        <v>43</v>
      </c>
      <c r="F75" s="29">
        <f t="shared" si="6"/>
        <v>0</v>
      </c>
      <c r="G75" s="43"/>
      <c r="H75" s="42"/>
      <c r="I75" s="29">
        <f t="shared" si="7"/>
        <v>0</v>
      </c>
      <c r="J75" s="43"/>
      <c r="K75" s="42"/>
      <c r="L75" s="29">
        <f t="shared" si="8"/>
        <v>0</v>
      </c>
      <c r="M75" s="43"/>
      <c r="N75" s="42"/>
    </row>
    <row r="76" spans="1:14" ht="22.5">
      <c r="A76" s="52">
        <v>2</v>
      </c>
      <c r="B76" s="52">
        <v>6</v>
      </c>
      <c r="C76" s="52">
        <v>3</v>
      </c>
      <c r="D76" s="52"/>
      <c r="E76" s="11" t="s">
        <v>42</v>
      </c>
      <c r="F76" s="29">
        <f t="shared" si="6"/>
        <v>0</v>
      </c>
      <c r="G76" s="35">
        <f>G77+G78</f>
        <v>0</v>
      </c>
      <c r="H76" s="36">
        <f>H77+H78</f>
        <v>0</v>
      </c>
      <c r="I76" s="29">
        <f t="shared" si="7"/>
        <v>0</v>
      </c>
      <c r="J76" s="35">
        <f>J77+J78</f>
        <v>0</v>
      </c>
      <c r="K76" s="36">
        <f>K77+K78</f>
        <v>0</v>
      </c>
      <c r="L76" s="29">
        <f t="shared" si="8"/>
        <v>0</v>
      </c>
      <c r="M76" s="35">
        <f>M77+M78</f>
        <v>0</v>
      </c>
      <c r="N76" s="36">
        <f>N77+N78</f>
        <v>0</v>
      </c>
    </row>
    <row r="77" spans="1:14">
      <c r="A77" s="52">
        <v>2</v>
      </c>
      <c r="B77" s="52">
        <v>6</v>
      </c>
      <c r="C77" s="52">
        <v>3</v>
      </c>
      <c r="D77" s="52">
        <v>1</v>
      </c>
      <c r="E77" s="12" t="s">
        <v>79</v>
      </c>
      <c r="F77" s="29">
        <f t="shared" si="6"/>
        <v>0</v>
      </c>
      <c r="G77" s="43"/>
      <c r="H77" s="42"/>
      <c r="I77" s="29">
        <f t="shared" si="7"/>
        <v>0</v>
      </c>
      <c r="J77" s="43"/>
      <c r="K77" s="42"/>
      <c r="L77" s="29">
        <f t="shared" si="8"/>
        <v>0</v>
      </c>
      <c r="M77" s="43"/>
      <c r="N77" s="42"/>
    </row>
    <row r="78" spans="1:14">
      <c r="A78" s="52">
        <v>2</v>
      </c>
      <c r="B78" s="52">
        <v>6</v>
      </c>
      <c r="C78" s="52">
        <v>3</v>
      </c>
      <c r="D78" s="52">
        <v>2</v>
      </c>
      <c r="E78" s="12" t="s">
        <v>43</v>
      </c>
      <c r="F78" s="29">
        <f t="shared" si="6"/>
        <v>0</v>
      </c>
      <c r="G78" s="43"/>
      <c r="H78" s="42"/>
      <c r="I78" s="29">
        <f t="shared" si="7"/>
        <v>0</v>
      </c>
      <c r="J78" s="43"/>
      <c r="K78" s="42"/>
      <c r="L78" s="29">
        <f t="shared" si="8"/>
        <v>0</v>
      </c>
      <c r="M78" s="43"/>
      <c r="N78" s="42"/>
    </row>
    <row r="79" spans="1:14">
      <c r="A79" s="52">
        <v>2</v>
      </c>
      <c r="B79" s="52">
        <v>7</v>
      </c>
      <c r="C79" s="52"/>
      <c r="D79" s="52"/>
      <c r="E79" s="10" t="s">
        <v>44</v>
      </c>
      <c r="F79" s="29">
        <f t="shared" si="6"/>
        <v>0</v>
      </c>
      <c r="G79" s="46">
        <f>G80+G83+G86</f>
        <v>0</v>
      </c>
      <c r="H79" s="47">
        <f>H80+H83+H86</f>
        <v>0</v>
      </c>
      <c r="I79" s="29">
        <f t="shared" si="7"/>
        <v>0</v>
      </c>
      <c r="J79" s="46">
        <f>J80+J83+J86</f>
        <v>0</v>
      </c>
      <c r="K79" s="47">
        <f>K80+K83+K86</f>
        <v>0</v>
      </c>
      <c r="L79" s="29">
        <f t="shared" si="8"/>
        <v>0</v>
      </c>
      <c r="M79" s="46">
        <f>M80+M83+M86</f>
        <v>0</v>
      </c>
      <c r="N79" s="47">
        <f>N80+N83+N86</f>
        <v>0</v>
      </c>
    </row>
    <row r="80" spans="1:14">
      <c r="A80" s="52">
        <v>2</v>
      </c>
      <c r="B80" s="52">
        <v>7</v>
      </c>
      <c r="C80" s="52">
        <v>1</v>
      </c>
      <c r="D80" s="52"/>
      <c r="E80" s="11" t="s">
        <v>81</v>
      </c>
      <c r="F80" s="29">
        <f t="shared" si="6"/>
        <v>0</v>
      </c>
      <c r="G80" s="35">
        <f>G81+G82</f>
        <v>0</v>
      </c>
      <c r="H80" s="36">
        <f>H81+H82</f>
        <v>0</v>
      </c>
      <c r="I80" s="29">
        <f t="shared" si="7"/>
        <v>0</v>
      </c>
      <c r="J80" s="35">
        <f>J81+J82</f>
        <v>0</v>
      </c>
      <c r="K80" s="36">
        <f>K81+K82</f>
        <v>0</v>
      </c>
      <c r="L80" s="29">
        <f t="shared" si="8"/>
        <v>0</v>
      </c>
      <c r="M80" s="35">
        <f>M81+M82</f>
        <v>0</v>
      </c>
      <c r="N80" s="36">
        <f>N81+N82</f>
        <v>0</v>
      </c>
    </row>
    <row r="81" spans="1:14">
      <c r="A81" s="52">
        <v>2</v>
      </c>
      <c r="B81" s="52">
        <v>7</v>
      </c>
      <c r="C81" s="52">
        <v>1</v>
      </c>
      <c r="D81" s="52">
        <v>1</v>
      </c>
      <c r="E81" s="12" t="s">
        <v>46</v>
      </c>
      <c r="F81" s="29">
        <f t="shared" si="6"/>
        <v>0</v>
      </c>
      <c r="G81" s="43"/>
      <c r="H81" s="42"/>
      <c r="I81" s="29">
        <f t="shared" si="7"/>
        <v>0</v>
      </c>
      <c r="J81" s="43"/>
      <c r="K81" s="42"/>
      <c r="L81" s="29">
        <f t="shared" si="8"/>
        <v>0</v>
      </c>
      <c r="M81" s="43"/>
      <c r="N81" s="42"/>
    </row>
    <row r="82" spans="1:14">
      <c r="A82" s="52">
        <v>2</v>
      </c>
      <c r="B82" s="52">
        <v>7</v>
      </c>
      <c r="C82" s="52">
        <v>1</v>
      </c>
      <c r="D82" s="52">
        <v>2</v>
      </c>
      <c r="E82" s="12" t="s">
        <v>47</v>
      </c>
      <c r="F82" s="29">
        <f t="shared" si="6"/>
        <v>0</v>
      </c>
      <c r="G82" s="43"/>
      <c r="H82" s="42"/>
      <c r="I82" s="29">
        <f t="shared" si="7"/>
        <v>0</v>
      </c>
      <c r="J82" s="43"/>
      <c r="K82" s="42"/>
      <c r="L82" s="29">
        <f t="shared" si="8"/>
        <v>0</v>
      </c>
      <c r="M82" s="43"/>
      <c r="N82" s="42"/>
    </row>
    <row r="83" spans="1:14">
      <c r="A83" s="52">
        <v>2</v>
      </c>
      <c r="B83" s="52">
        <v>7</v>
      </c>
      <c r="C83" s="52">
        <v>2</v>
      </c>
      <c r="D83" s="52"/>
      <c r="E83" s="11" t="s">
        <v>45</v>
      </c>
      <c r="F83" s="29">
        <f t="shared" si="6"/>
        <v>0</v>
      </c>
      <c r="G83" s="35">
        <f>G84+G85</f>
        <v>0</v>
      </c>
      <c r="H83" s="36">
        <f>H84+H85</f>
        <v>0</v>
      </c>
      <c r="I83" s="29">
        <f t="shared" si="7"/>
        <v>0</v>
      </c>
      <c r="J83" s="35">
        <f>J84+J85</f>
        <v>0</v>
      </c>
      <c r="K83" s="36">
        <f>K84+K85</f>
        <v>0</v>
      </c>
      <c r="L83" s="29">
        <f t="shared" si="8"/>
        <v>0</v>
      </c>
      <c r="M83" s="35">
        <f>M84+M85</f>
        <v>0</v>
      </c>
      <c r="N83" s="36">
        <f>N84+N85</f>
        <v>0</v>
      </c>
    </row>
    <row r="84" spans="1:14">
      <c r="A84" s="52">
        <v>2</v>
      </c>
      <c r="B84" s="52">
        <v>7</v>
      </c>
      <c r="C84" s="52">
        <v>2</v>
      </c>
      <c r="D84" s="52">
        <v>1</v>
      </c>
      <c r="E84" s="12" t="s">
        <v>46</v>
      </c>
      <c r="F84" s="29">
        <f t="shared" si="6"/>
        <v>0</v>
      </c>
      <c r="G84" s="43"/>
      <c r="H84" s="42"/>
      <c r="I84" s="29">
        <f t="shared" si="7"/>
        <v>0</v>
      </c>
      <c r="J84" s="43"/>
      <c r="K84" s="42"/>
      <c r="L84" s="29">
        <f t="shared" si="8"/>
        <v>0</v>
      </c>
      <c r="M84" s="43"/>
      <c r="N84" s="42"/>
    </row>
    <row r="85" spans="1:14">
      <c r="A85" s="52">
        <v>2</v>
      </c>
      <c r="B85" s="52">
        <v>7</v>
      </c>
      <c r="C85" s="52">
        <v>2</v>
      </c>
      <c r="D85" s="52">
        <v>2</v>
      </c>
      <c r="E85" s="12" t="s">
        <v>47</v>
      </c>
      <c r="F85" s="29">
        <f t="shared" si="6"/>
        <v>0</v>
      </c>
      <c r="G85" s="43"/>
      <c r="H85" s="42"/>
      <c r="I85" s="29">
        <f t="shared" si="7"/>
        <v>0</v>
      </c>
      <c r="J85" s="43"/>
      <c r="K85" s="42"/>
      <c r="L85" s="29">
        <f t="shared" si="8"/>
        <v>0</v>
      </c>
      <c r="M85" s="43"/>
      <c r="N85" s="42"/>
    </row>
    <row r="86" spans="1:14" ht="33.75">
      <c r="A86" s="52">
        <v>2</v>
      </c>
      <c r="B86" s="52">
        <v>7</v>
      </c>
      <c r="C86" s="52">
        <v>3</v>
      </c>
      <c r="D86" s="52"/>
      <c r="E86" s="11" t="s">
        <v>48</v>
      </c>
      <c r="F86" s="29">
        <f t="shared" si="6"/>
        <v>0</v>
      </c>
      <c r="G86" s="35">
        <f>G87+G88</f>
        <v>0</v>
      </c>
      <c r="H86" s="36">
        <f>H87+H88</f>
        <v>0</v>
      </c>
      <c r="I86" s="29">
        <f t="shared" si="7"/>
        <v>0</v>
      </c>
      <c r="J86" s="35">
        <f>J87+J88</f>
        <v>0</v>
      </c>
      <c r="K86" s="36">
        <f>K87+K88</f>
        <v>0</v>
      </c>
      <c r="L86" s="29">
        <f t="shared" si="8"/>
        <v>0</v>
      </c>
      <c r="M86" s="35">
        <f>M87+M88</f>
        <v>0</v>
      </c>
      <c r="N86" s="36">
        <f>N87+N88</f>
        <v>0</v>
      </c>
    </row>
    <row r="87" spans="1:14">
      <c r="A87" s="52">
        <v>2</v>
      </c>
      <c r="B87" s="52">
        <v>7</v>
      </c>
      <c r="C87" s="52">
        <v>3</v>
      </c>
      <c r="D87" s="52">
        <v>1</v>
      </c>
      <c r="E87" s="12" t="s">
        <v>46</v>
      </c>
      <c r="F87" s="29">
        <f t="shared" si="6"/>
        <v>0</v>
      </c>
      <c r="G87" s="43"/>
      <c r="H87" s="42"/>
      <c r="I87" s="29">
        <f t="shared" si="7"/>
        <v>0</v>
      </c>
      <c r="J87" s="43"/>
      <c r="K87" s="42"/>
      <c r="L87" s="29">
        <f t="shared" si="8"/>
        <v>0</v>
      </c>
      <c r="M87" s="43"/>
      <c r="N87" s="42"/>
    </row>
    <row r="88" spans="1:14">
      <c r="A88" s="52">
        <v>2</v>
      </c>
      <c r="B88" s="52">
        <v>2</v>
      </c>
      <c r="C88" s="52">
        <v>3</v>
      </c>
      <c r="D88" s="52">
        <v>2</v>
      </c>
      <c r="E88" s="12" t="s">
        <v>47</v>
      </c>
      <c r="F88" s="29">
        <f t="shared" si="6"/>
        <v>0</v>
      </c>
      <c r="G88" s="43"/>
      <c r="H88" s="42"/>
      <c r="I88" s="29">
        <f t="shared" si="7"/>
        <v>0</v>
      </c>
      <c r="J88" s="43"/>
      <c r="K88" s="42"/>
      <c r="L88" s="29">
        <f t="shared" si="8"/>
        <v>0</v>
      </c>
      <c r="M88" s="43"/>
      <c r="N88" s="42"/>
    </row>
    <row r="89" spans="1:14">
      <c r="A89" s="52">
        <v>2</v>
      </c>
      <c r="B89" s="52">
        <v>8</v>
      </c>
      <c r="C89" s="52"/>
      <c r="D89" s="52"/>
      <c r="E89" s="10" t="s">
        <v>49</v>
      </c>
      <c r="F89" s="31">
        <f t="shared" si="6"/>
        <v>0</v>
      </c>
      <c r="G89" s="31">
        <f>G90+G91</f>
        <v>0</v>
      </c>
      <c r="H89" s="47">
        <f>H90+H91</f>
        <v>0</v>
      </c>
      <c r="I89" s="31">
        <f t="shared" si="7"/>
        <v>0</v>
      </c>
      <c r="J89" s="31">
        <f>J90+J91</f>
        <v>0</v>
      </c>
      <c r="K89" s="47">
        <f>K90+K91</f>
        <v>0</v>
      </c>
      <c r="L89" s="31">
        <f t="shared" si="8"/>
        <v>0</v>
      </c>
      <c r="M89" s="31">
        <f>M90+M91</f>
        <v>0</v>
      </c>
      <c r="N89" s="47">
        <f>N90+N91</f>
        <v>0</v>
      </c>
    </row>
    <row r="90" spans="1:14" ht="22.5">
      <c r="A90" s="52">
        <v>2</v>
      </c>
      <c r="B90" s="52">
        <v>8</v>
      </c>
      <c r="C90" s="52">
        <v>1</v>
      </c>
      <c r="D90" s="52">
        <v>1</v>
      </c>
      <c r="E90" s="11" t="s">
        <v>82</v>
      </c>
      <c r="F90" s="29">
        <f t="shared" si="6"/>
        <v>0</v>
      </c>
      <c r="G90" s="33"/>
      <c r="H90" s="34">
        <v>0</v>
      </c>
      <c r="I90" s="29">
        <f t="shared" si="7"/>
        <v>0</v>
      </c>
      <c r="J90" s="33"/>
      <c r="K90" s="34">
        <v>0</v>
      </c>
      <c r="L90" s="29">
        <f t="shared" si="8"/>
        <v>0</v>
      </c>
      <c r="M90" s="33"/>
      <c r="N90" s="34">
        <v>0</v>
      </c>
    </row>
    <row r="91" spans="1:14">
      <c r="A91" s="52">
        <v>2</v>
      </c>
      <c r="B91" s="52">
        <v>8</v>
      </c>
      <c r="C91" s="52">
        <v>2</v>
      </c>
      <c r="D91" s="52"/>
      <c r="E91" s="11" t="s">
        <v>50</v>
      </c>
      <c r="F91" s="29">
        <f t="shared" si="6"/>
        <v>0</v>
      </c>
      <c r="G91" s="35">
        <f>G92+G93</f>
        <v>0</v>
      </c>
      <c r="H91" s="36">
        <f>H92+H93</f>
        <v>0</v>
      </c>
      <c r="I91" s="29">
        <f t="shared" si="7"/>
        <v>0</v>
      </c>
      <c r="J91" s="35">
        <f>J92+J93</f>
        <v>0</v>
      </c>
      <c r="K91" s="36">
        <f>K92+K93</f>
        <v>0</v>
      </c>
      <c r="L91" s="29">
        <f t="shared" si="8"/>
        <v>0</v>
      </c>
      <c r="M91" s="35">
        <f>M92+M93</f>
        <v>0</v>
      </c>
      <c r="N91" s="36">
        <f>N92+N93</f>
        <v>0</v>
      </c>
    </row>
    <row r="92" spans="1:14" ht="22.5">
      <c r="A92" s="52">
        <v>2</v>
      </c>
      <c r="B92" s="52">
        <v>8</v>
      </c>
      <c r="C92" s="52">
        <v>2</v>
      </c>
      <c r="D92" s="52">
        <v>1</v>
      </c>
      <c r="E92" s="12" t="s">
        <v>51</v>
      </c>
      <c r="F92" s="37">
        <f t="shared" si="6"/>
        <v>0</v>
      </c>
      <c r="G92" s="48">
        <v>0</v>
      </c>
      <c r="H92" s="49">
        <v>0</v>
      </c>
      <c r="I92" s="37">
        <f t="shared" si="7"/>
        <v>0</v>
      </c>
      <c r="J92" s="48">
        <v>0</v>
      </c>
      <c r="K92" s="49">
        <v>0</v>
      </c>
      <c r="L92" s="37">
        <f t="shared" si="8"/>
        <v>0</v>
      </c>
      <c r="M92" s="48">
        <v>0</v>
      </c>
      <c r="N92" s="49">
        <v>0</v>
      </c>
    </row>
    <row r="93" spans="1:14" ht="22.5">
      <c r="A93" s="52">
        <v>2</v>
      </c>
      <c r="B93" s="52">
        <v>8</v>
      </c>
      <c r="C93" s="52">
        <v>2</v>
      </c>
      <c r="D93" s="52">
        <v>2</v>
      </c>
      <c r="E93" s="12" t="s">
        <v>83</v>
      </c>
      <c r="F93" s="29">
        <f t="shared" si="6"/>
        <v>0</v>
      </c>
      <c r="G93" s="43"/>
      <c r="H93" s="42"/>
      <c r="I93" s="29">
        <f t="shared" si="7"/>
        <v>0</v>
      </c>
      <c r="J93" s="43"/>
      <c r="K93" s="42"/>
      <c r="L93" s="29">
        <f t="shared" si="8"/>
        <v>0</v>
      </c>
      <c r="M93" s="43"/>
      <c r="N93" s="42"/>
    </row>
    <row r="94" spans="1:14">
      <c r="A94" s="52">
        <v>3</v>
      </c>
      <c r="B94" s="52">
        <v>1</v>
      </c>
      <c r="C94" s="52"/>
      <c r="D94" s="52"/>
      <c r="E94" s="15" t="s">
        <v>52</v>
      </c>
      <c r="F94" s="50">
        <f t="shared" ref="F94" si="9">G94+H94</f>
        <v>17.646000000000001</v>
      </c>
      <c r="G94" s="50">
        <v>13.846</v>
      </c>
      <c r="H94" s="50">
        <v>3.8</v>
      </c>
      <c r="I94" s="50">
        <f t="shared" si="6"/>
        <v>18.012</v>
      </c>
      <c r="J94" s="50">
        <v>9.1120000000000001</v>
      </c>
      <c r="K94" s="50">
        <v>8.9</v>
      </c>
      <c r="L94" s="50">
        <f t="shared" si="8"/>
        <v>9</v>
      </c>
      <c r="M94" s="50">
        <v>9</v>
      </c>
      <c r="N94" s="50"/>
    </row>
    <row r="95" spans="1:14" ht="12.75" hidden="1" customHeight="1" thickTop="1" thickBot="1">
      <c r="A95" s="17"/>
      <c r="B95" s="17"/>
      <c r="C95" s="17"/>
      <c r="D95" s="17"/>
      <c r="E95" s="4" t="s">
        <v>84</v>
      </c>
    </row>
    <row r="96" spans="1:14" ht="12.75" hidden="1" customHeight="1" thickTop="1" thickBot="1">
      <c r="A96" s="18"/>
      <c r="B96" s="18"/>
      <c r="C96" s="18"/>
      <c r="D96" s="18"/>
      <c r="E96" s="2" t="s">
        <v>85</v>
      </c>
    </row>
    <row r="97" spans="1:5" ht="12.75" hidden="1" customHeight="1" thickTop="1" thickBot="1">
      <c r="A97" s="18"/>
      <c r="B97" s="18"/>
      <c r="C97" s="18"/>
      <c r="D97" s="18"/>
      <c r="E97" s="2" t="s">
        <v>86</v>
      </c>
    </row>
    <row r="98" spans="1:5" ht="12.75" hidden="1" customHeight="1" thickTop="1" thickBot="1">
      <c r="A98" s="19"/>
      <c r="B98" s="19"/>
      <c r="C98" s="19"/>
      <c r="D98" s="19"/>
      <c r="E98" s="3" t="s">
        <v>87</v>
      </c>
    </row>
    <row r="99" spans="1:5" ht="12.75" hidden="1" customHeight="1" thickTop="1" thickBot="1">
      <c r="A99" s="19"/>
      <c r="B99" s="19"/>
      <c r="C99" s="19"/>
      <c r="D99" s="19"/>
      <c r="E99" s="3" t="s">
        <v>88</v>
      </c>
    </row>
    <row r="100" spans="1:5" ht="12.75" hidden="1" customHeight="1" thickTop="1" thickBot="1">
      <c r="A100" s="19"/>
      <c r="B100" s="19"/>
      <c r="C100" s="19"/>
      <c r="D100" s="19"/>
      <c r="E100" s="3" t="s">
        <v>89</v>
      </c>
    </row>
    <row r="101" spans="1:5" ht="24" hidden="1" customHeight="1" thickTop="1" thickBot="1">
      <c r="A101" s="19"/>
      <c r="B101" s="19"/>
      <c r="C101" s="19"/>
      <c r="D101" s="19"/>
      <c r="E101" s="3" t="s">
        <v>90</v>
      </c>
    </row>
    <row r="102" spans="1:5" ht="12.75" hidden="1" customHeight="1" thickTop="1" thickBot="1">
      <c r="A102" s="17"/>
      <c r="B102" s="17"/>
      <c r="C102" s="17"/>
      <c r="D102" s="17"/>
      <c r="E102" s="4" t="s">
        <v>91</v>
      </c>
    </row>
    <row r="103" spans="1:5" ht="12.75" hidden="1" customHeight="1" thickTop="1" thickBot="1">
      <c r="A103" s="17"/>
      <c r="B103" s="17"/>
      <c r="C103" s="17"/>
      <c r="D103" s="17"/>
      <c r="E103" s="4" t="s">
        <v>53</v>
      </c>
    </row>
    <row r="104" spans="1:5" ht="12.75" hidden="1" customHeight="1" thickTop="1" thickBot="1">
      <c r="A104" s="18"/>
      <c r="B104" s="18"/>
      <c r="C104" s="18"/>
      <c r="D104" s="18"/>
      <c r="E104" s="2" t="s">
        <v>54</v>
      </c>
    </row>
    <row r="105" spans="1:5" ht="12.75" hidden="1" customHeight="1" thickTop="1" thickBot="1">
      <c r="A105" s="18"/>
      <c r="B105" s="18"/>
      <c r="C105" s="18"/>
      <c r="D105" s="18"/>
      <c r="E105" s="2" t="s">
        <v>92</v>
      </c>
    </row>
    <row r="106" spans="1:5" ht="12.75" hidden="1" customHeight="1" thickTop="1" thickBot="1">
      <c r="A106" s="18"/>
      <c r="B106" s="18"/>
      <c r="C106" s="18"/>
      <c r="D106" s="18"/>
      <c r="E106" s="2" t="s">
        <v>93</v>
      </c>
    </row>
    <row r="107" spans="1:5" ht="24" hidden="1" customHeight="1" thickTop="1" thickBot="1">
      <c r="A107" s="19"/>
      <c r="B107" s="19"/>
      <c r="C107" s="19"/>
      <c r="D107" s="19"/>
      <c r="E107" s="3" t="s">
        <v>94</v>
      </c>
    </row>
    <row r="108" spans="1:5" ht="12.75" hidden="1" customHeight="1" thickTop="1" thickBot="1">
      <c r="A108" s="19"/>
      <c r="B108" s="19"/>
      <c r="C108" s="19"/>
      <c r="D108" s="19"/>
      <c r="E108" s="3" t="s">
        <v>95</v>
      </c>
    </row>
    <row r="109" spans="1:5" ht="12.75" hidden="1" customHeight="1" thickTop="1" thickBot="1">
      <c r="A109" s="18"/>
      <c r="B109" s="18"/>
      <c r="C109" s="18"/>
      <c r="D109" s="18"/>
      <c r="E109" s="2" t="s">
        <v>96</v>
      </c>
    </row>
    <row r="110" spans="1:5" ht="12" hidden="1" customHeight="1" thickTop="1">
      <c r="A110" s="20"/>
      <c r="B110" s="20"/>
      <c r="C110" s="20"/>
      <c r="D110" s="20"/>
      <c r="E110" s="5" t="s">
        <v>97</v>
      </c>
    </row>
    <row r="111" spans="1:5" ht="11.25" hidden="1" customHeight="1">
      <c r="A111" s="17"/>
      <c r="B111" s="17"/>
      <c r="C111" s="17"/>
      <c r="D111" s="17"/>
      <c r="E111" s="4" t="s">
        <v>56</v>
      </c>
    </row>
    <row r="112" spans="1:5" ht="11.25" hidden="1" customHeight="1">
      <c r="A112" s="17"/>
      <c r="B112" s="17"/>
      <c r="C112" s="17"/>
      <c r="D112" s="17"/>
      <c r="E112" s="4" t="s">
        <v>101</v>
      </c>
    </row>
    <row r="113" spans="1:5" ht="22.5" hidden="1" customHeight="1">
      <c r="A113" s="17"/>
      <c r="B113" s="17"/>
      <c r="C113" s="17"/>
      <c r="D113" s="17"/>
      <c r="E113" s="6" t="s">
        <v>102</v>
      </c>
    </row>
    <row r="114" spans="1:5" ht="11.25" hidden="1" customHeight="1">
      <c r="A114" s="20"/>
      <c r="B114" s="20"/>
      <c r="C114" s="20"/>
      <c r="D114" s="20"/>
      <c r="E114" s="5" t="s">
        <v>55</v>
      </c>
    </row>
    <row r="115" spans="1:5" ht="11.25" hidden="1" customHeight="1">
      <c r="A115" s="17"/>
      <c r="B115" s="17"/>
      <c r="C115" s="17"/>
      <c r="D115" s="17"/>
      <c r="E115" s="4" t="s">
        <v>56</v>
      </c>
    </row>
    <row r="116" spans="1:5" ht="11.25" hidden="1" customHeight="1">
      <c r="A116" s="18"/>
      <c r="B116" s="18"/>
      <c r="C116" s="18"/>
      <c r="D116" s="18"/>
      <c r="E116" s="2" t="s">
        <v>103</v>
      </c>
    </row>
    <row r="117" spans="1:5" ht="11.25" hidden="1" customHeight="1">
      <c r="A117" s="18"/>
      <c r="B117" s="18"/>
      <c r="C117" s="18"/>
      <c r="D117" s="18"/>
      <c r="E117" s="2" t="s">
        <v>104</v>
      </c>
    </row>
    <row r="118" spans="1:5" ht="11.25" hidden="1" customHeight="1">
      <c r="A118" s="18"/>
      <c r="B118" s="18"/>
      <c r="C118" s="18"/>
      <c r="D118" s="18"/>
      <c r="E118" s="2" t="s">
        <v>98</v>
      </c>
    </row>
    <row r="119" spans="1:5" ht="22.5" hidden="1" customHeight="1">
      <c r="A119" s="18"/>
      <c r="B119" s="18"/>
      <c r="C119" s="18"/>
      <c r="D119" s="18"/>
      <c r="E119" s="2" t="s">
        <v>105</v>
      </c>
    </row>
    <row r="120" spans="1:5" ht="11.25" hidden="1" customHeight="1">
      <c r="A120" s="18"/>
      <c r="B120" s="18"/>
      <c r="C120" s="18"/>
      <c r="D120" s="18"/>
      <c r="E120" s="2" t="s">
        <v>99</v>
      </c>
    </row>
    <row r="121" spans="1:5" ht="11.25" hidden="1" customHeight="1">
      <c r="A121" s="18"/>
      <c r="B121" s="18"/>
      <c r="C121" s="18"/>
      <c r="D121" s="18"/>
      <c r="E121" s="2" t="s">
        <v>100</v>
      </c>
    </row>
    <row r="122" spans="1:5" ht="11.25" hidden="1" customHeight="1">
      <c r="A122" s="18"/>
      <c r="B122" s="18"/>
      <c r="C122" s="18"/>
      <c r="D122" s="18"/>
      <c r="E122" s="2" t="s">
        <v>57</v>
      </c>
    </row>
    <row r="123" spans="1:5" ht="11.25" hidden="1" customHeight="1">
      <c r="A123" s="17"/>
      <c r="B123" s="17"/>
      <c r="C123" s="17"/>
      <c r="D123" s="17"/>
      <c r="E123" s="4" t="s">
        <v>101</v>
      </c>
    </row>
    <row r="124" spans="1:5" ht="11.25" hidden="1" customHeight="1">
      <c r="A124" s="18"/>
      <c r="B124" s="18"/>
      <c r="C124" s="18"/>
      <c r="D124" s="18"/>
      <c r="E124" s="2" t="s">
        <v>103</v>
      </c>
    </row>
    <row r="125" spans="1:5" ht="11.25" hidden="1" customHeight="1">
      <c r="A125" s="18"/>
      <c r="B125" s="18"/>
      <c r="C125" s="18"/>
      <c r="D125" s="18"/>
      <c r="E125" s="2" t="s">
        <v>104</v>
      </c>
    </row>
    <row r="126" spans="1:5" ht="11.25" hidden="1" customHeight="1">
      <c r="A126" s="18"/>
      <c r="B126" s="18"/>
      <c r="C126" s="18"/>
      <c r="D126" s="18"/>
      <c r="E126" s="2" t="s">
        <v>98</v>
      </c>
    </row>
    <row r="127" spans="1:5" ht="22.5" hidden="1" customHeight="1">
      <c r="A127" s="18"/>
      <c r="B127" s="18"/>
      <c r="C127" s="18"/>
      <c r="D127" s="18"/>
      <c r="E127" s="2" t="s">
        <v>105</v>
      </c>
    </row>
    <row r="128" spans="1:5" ht="11.25" hidden="1" customHeight="1">
      <c r="A128" s="18"/>
      <c r="B128" s="18"/>
      <c r="C128" s="18"/>
      <c r="D128" s="18"/>
      <c r="E128" s="2" t="s">
        <v>106</v>
      </c>
    </row>
    <row r="129" spans="1:7" ht="11.25" hidden="1" customHeight="1">
      <c r="A129" s="18"/>
      <c r="B129" s="18"/>
      <c r="C129" s="18"/>
      <c r="D129" s="18"/>
      <c r="E129" s="2" t="s">
        <v>100</v>
      </c>
    </row>
    <row r="130" spans="1:7" ht="11.25" hidden="1" customHeight="1">
      <c r="A130" s="18"/>
      <c r="B130" s="18"/>
      <c r="C130" s="18"/>
      <c r="D130" s="18"/>
      <c r="E130" s="2" t="s">
        <v>57</v>
      </c>
    </row>
    <row r="133" spans="1:7" ht="15.75">
      <c r="A133" s="22"/>
      <c r="B133" s="22"/>
      <c r="C133" s="22"/>
      <c r="D133" s="22"/>
      <c r="E133" s="83" t="s">
        <v>175</v>
      </c>
      <c r="G133" s="85" t="s">
        <v>241</v>
      </c>
    </row>
    <row r="135" spans="1:7" ht="14.25">
      <c r="A135" s="23"/>
      <c r="B135" s="23"/>
      <c r="C135" s="23"/>
      <c r="D135" s="23"/>
      <c r="E135"/>
    </row>
    <row r="136" spans="1:7" ht="15.75">
      <c r="A136" s="24"/>
      <c r="B136" s="24"/>
      <c r="C136" s="24"/>
      <c r="D136" s="24"/>
      <c r="E136" s="84" t="s">
        <v>240</v>
      </c>
      <c r="G136" s="85" t="s">
        <v>242</v>
      </c>
    </row>
  </sheetData>
  <mergeCells count="18">
    <mergeCell ref="A11:D11"/>
    <mergeCell ref="A2:E4"/>
    <mergeCell ref="A5:E5"/>
    <mergeCell ref="A6:E6"/>
    <mergeCell ref="A7:E7"/>
    <mergeCell ref="A8:E8"/>
    <mergeCell ref="A9:E9"/>
    <mergeCell ref="A10:E10"/>
    <mergeCell ref="J3:K3"/>
    <mergeCell ref="A1:N1"/>
    <mergeCell ref="F2:H2"/>
    <mergeCell ref="F3:F4"/>
    <mergeCell ref="G3:H3"/>
    <mergeCell ref="I2:K2"/>
    <mergeCell ref="I3:I4"/>
    <mergeCell ref="L2:N2"/>
    <mergeCell ref="L3:L4"/>
    <mergeCell ref="M3:N3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7"/>
  <sheetViews>
    <sheetView topLeftCell="A137" workbookViewId="0">
      <selection activeCell="M172" sqref="M172"/>
    </sheetView>
  </sheetViews>
  <sheetFormatPr defaultRowHeight="14.25"/>
  <cols>
    <col min="1" max="1" width="32.5" customWidth="1"/>
    <col min="2" max="3" width="4.75" customWidth="1"/>
    <col min="4" max="4" width="6.625" customWidth="1"/>
    <col min="5" max="5" width="9.5" customWidth="1"/>
    <col min="6" max="6" width="5.5" customWidth="1"/>
    <col min="7" max="7" width="6.75" customWidth="1"/>
    <col min="8" max="8" width="6.875" customWidth="1"/>
    <col min="9" max="9" width="7.875" customWidth="1"/>
    <col min="10" max="10" width="4.375" customWidth="1"/>
    <col min="11" max="11" width="7.125" customWidth="1"/>
    <col min="12" max="12" width="6.625" customWidth="1"/>
    <col min="13" max="13" width="9.125" customWidth="1"/>
  </cols>
  <sheetData>
    <row r="1" spans="1:13" ht="16.5" customHeight="1">
      <c r="A1" s="152" t="s">
        <v>269</v>
      </c>
      <c r="B1" s="145" t="s">
        <v>116</v>
      </c>
      <c r="C1" s="147" t="s">
        <v>203</v>
      </c>
      <c r="D1" s="147"/>
      <c r="E1" s="147"/>
      <c r="F1" s="145" t="s">
        <v>116</v>
      </c>
      <c r="G1" s="147" t="s">
        <v>256</v>
      </c>
      <c r="H1" s="147"/>
      <c r="I1" s="147"/>
      <c r="J1" s="145" t="s">
        <v>116</v>
      </c>
      <c r="K1" s="147" t="s">
        <v>271</v>
      </c>
      <c r="L1" s="147"/>
      <c r="M1" s="147"/>
    </row>
    <row r="2" spans="1:13" ht="16.5" customHeight="1">
      <c r="A2" s="153"/>
      <c r="B2" s="146"/>
      <c r="C2" s="148" t="s">
        <v>117</v>
      </c>
      <c r="D2" s="150" t="s">
        <v>118</v>
      </c>
      <c r="E2" s="151"/>
      <c r="F2" s="146"/>
      <c r="G2" s="148" t="s">
        <v>117</v>
      </c>
      <c r="H2" s="150" t="s">
        <v>118</v>
      </c>
      <c r="I2" s="151"/>
      <c r="J2" s="146"/>
      <c r="K2" s="148" t="s">
        <v>117</v>
      </c>
      <c r="L2" s="150" t="s">
        <v>118</v>
      </c>
      <c r="M2" s="151"/>
    </row>
    <row r="3" spans="1:13" ht="30">
      <c r="A3" s="153"/>
      <c r="B3" s="146"/>
      <c r="C3" s="149"/>
      <c r="D3" s="55" t="s">
        <v>119</v>
      </c>
      <c r="E3" s="55" t="s">
        <v>120</v>
      </c>
      <c r="F3" s="146"/>
      <c r="G3" s="149"/>
      <c r="H3" s="55" t="s">
        <v>119</v>
      </c>
      <c r="I3" s="55" t="s">
        <v>120</v>
      </c>
      <c r="J3" s="146"/>
      <c r="K3" s="149"/>
      <c r="L3" s="55" t="s">
        <v>119</v>
      </c>
      <c r="M3" s="55" t="s">
        <v>120</v>
      </c>
    </row>
    <row r="4" spans="1:13" ht="15.75">
      <c r="A4" s="95" t="s">
        <v>121</v>
      </c>
      <c r="B4" s="57">
        <v>1</v>
      </c>
      <c r="C4" s="57">
        <v>1340</v>
      </c>
      <c r="D4" s="58">
        <f t="shared" ref="D4:D12" si="0">C4*B4</f>
        <v>1340</v>
      </c>
      <c r="E4" s="59">
        <f>D4*12</f>
        <v>16080</v>
      </c>
      <c r="F4" s="57">
        <v>1</v>
      </c>
      <c r="G4" s="57">
        <v>1800</v>
      </c>
      <c r="H4" s="58">
        <f t="shared" ref="H4:H15" si="1">G4*F4</f>
        <v>1800</v>
      </c>
      <c r="I4" s="59">
        <f>H4*12</f>
        <v>21600</v>
      </c>
      <c r="J4" s="57">
        <v>1</v>
      </c>
      <c r="K4" s="57">
        <v>2000</v>
      </c>
      <c r="L4" s="58">
        <f t="shared" ref="L4:L12" si="2">K4*J4</f>
        <v>2000</v>
      </c>
      <c r="M4" s="59">
        <f>L4*12</f>
        <v>24000</v>
      </c>
    </row>
    <row r="5" spans="1:13" ht="15.75">
      <c r="A5" s="95" t="s">
        <v>122</v>
      </c>
      <c r="B5" s="57"/>
      <c r="C5" s="57"/>
      <c r="D5" s="58"/>
      <c r="E5" s="59">
        <v>6534</v>
      </c>
      <c r="F5" s="57"/>
      <c r="G5" s="57">
        <v>0</v>
      </c>
      <c r="H5" s="58">
        <f t="shared" si="1"/>
        <v>0</v>
      </c>
      <c r="I5" s="59">
        <f>H5*12</f>
        <v>0</v>
      </c>
      <c r="J5" s="57"/>
      <c r="K5" s="57">
        <v>0</v>
      </c>
      <c r="L5" s="58">
        <f t="shared" si="2"/>
        <v>0</v>
      </c>
      <c r="M5" s="59">
        <f>L5*12</f>
        <v>0</v>
      </c>
    </row>
    <row r="6" spans="1:13" ht="15.75">
      <c r="A6" s="95" t="s">
        <v>123</v>
      </c>
      <c r="B6" s="57">
        <v>1</v>
      </c>
      <c r="C6" s="57">
        <v>1029</v>
      </c>
      <c r="D6" s="58">
        <f t="shared" si="0"/>
        <v>1029</v>
      </c>
      <c r="E6" s="59">
        <f t="shared" ref="E6:E12" si="3">D6*12</f>
        <v>12348</v>
      </c>
      <c r="F6" s="57">
        <v>1</v>
      </c>
      <c r="G6" s="57">
        <v>1132</v>
      </c>
      <c r="H6" s="58">
        <f t="shared" si="1"/>
        <v>1132</v>
      </c>
      <c r="I6" s="59">
        <f t="shared" ref="I6:I17" si="4">H6*12</f>
        <v>13584</v>
      </c>
      <c r="J6" s="57">
        <v>1</v>
      </c>
      <c r="K6" s="57">
        <v>1245</v>
      </c>
      <c r="L6" s="58">
        <f t="shared" si="2"/>
        <v>1245</v>
      </c>
      <c r="M6" s="59">
        <f t="shared" ref="M6:M15" si="5">L6*12</f>
        <v>14940</v>
      </c>
    </row>
    <row r="7" spans="1:13" ht="15.75">
      <c r="A7" s="95" t="s">
        <v>124</v>
      </c>
      <c r="B7" s="57">
        <v>1</v>
      </c>
      <c r="C7" s="57">
        <v>633</v>
      </c>
      <c r="D7" s="58">
        <f t="shared" si="0"/>
        <v>633</v>
      </c>
      <c r="E7" s="59">
        <f t="shared" si="3"/>
        <v>7596</v>
      </c>
      <c r="F7" s="57">
        <v>1</v>
      </c>
      <c r="G7" s="57">
        <v>750</v>
      </c>
      <c r="H7" s="58">
        <f t="shared" si="1"/>
        <v>750</v>
      </c>
      <c r="I7" s="59">
        <f t="shared" si="4"/>
        <v>9000</v>
      </c>
      <c r="J7" s="57">
        <v>1</v>
      </c>
      <c r="K7" s="57">
        <v>825</v>
      </c>
      <c r="L7" s="58">
        <f t="shared" si="2"/>
        <v>825</v>
      </c>
      <c r="M7" s="59">
        <f t="shared" si="5"/>
        <v>9900</v>
      </c>
    </row>
    <row r="8" spans="1:13" ht="15.75">
      <c r="A8" s="95" t="s">
        <v>125</v>
      </c>
      <c r="B8" s="57">
        <v>1</v>
      </c>
      <c r="C8" s="57">
        <v>462</v>
      </c>
      <c r="D8" s="58">
        <f t="shared" si="0"/>
        <v>462</v>
      </c>
      <c r="E8" s="59">
        <f t="shared" si="3"/>
        <v>5544</v>
      </c>
      <c r="F8" s="57">
        <v>1</v>
      </c>
      <c r="G8" s="57">
        <v>508</v>
      </c>
      <c r="H8" s="58">
        <f t="shared" si="1"/>
        <v>508</v>
      </c>
      <c r="I8" s="59">
        <f t="shared" si="4"/>
        <v>6096</v>
      </c>
      <c r="J8" s="57">
        <v>1</v>
      </c>
      <c r="K8" s="57">
        <v>558</v>
      </c>
      <c r="L8" s="58">
        <f t="shared" si="2"/>
        <v>558</v>
      </c>
      <c r="M8" s="59">
        <f t="shared" si="5"/>
        <v>6696</v>
      </c>
    </row>
    <row r="9" spans="1:13" ht="15.75">
      <c r="A9" s="95" t="s">
        <v>126</v>
      </c>
      <c r="B9" s="57">
        <v>1</v>
      </c>
      <c r="C9" s="57">
        <v>655</v>
      </c>
      <c r="D9" s="58">
        <f t="shared" si="0"/>
        <v>655</v>
      </c>
      <c r="E9" s="59">
        <f t="shared" si="3"/>
        <v>7860</v>
      </c>
      <c r="F9" s="57">
        <v>1</v>
      </c>
      <c r="G9" s="57">
        <v>720</v>
      </c>
      <c r="H9" s="58">
        <f t="shared" si="1"/>
        <v>720</v>
      </c>
      <c r="I9" s="59">
        <f t="shared" si="4"/>
        <v>8640</v>
      </c>
      <c r="J9" s="57">
        <v>1</v>
      </c>
      <c r="K9" s="57">
        <v>792</v>
      </c>
      <c r="L9" s="58">
        <f t="shared" si="2"/>
        <v>792</v>
      </c>
      <c r="M9" s="59">
        <f t="shared" si="5"/>
        <v>9504</v>
      </c>
    </row>
    <row r="10" spans="1:13" ht="15.75">
      <c r="A10" s="95" t="s">
        <v>127</v>
      </c>
      <c r="B10" s="57">
        <v>1</v>
      </c>
      <c r="C10" s="57">
        <v>655</v>
      </c>
      <c r="D10" s="58">
        <f t="shared" si="0"/>
        <v>655</v>
      </c>
      <c r="E10" s="59">
        <f t="shared" si="3"/>
        <v>7860</v>
      </c>
      <c r="F10" s="57">
        <v>1</v>
      </c>
      <c r="G10" s="57">
        <v>850</v>
      </c>
      <c r="H10" s="58">
        <f t="shared" si="1"/>
        <v>850</v>
      </c>
      <c r="I10" s="59">
        <f t="shared" si="4"/>
        <v>10200</v>
      </c>
      <c r="J10" s="57">
        <v>1</v>
      </c>
      <c r="K10" s="57">
        <v>935</v>
      </c>
      <c r="L10" s="58">
        <f t="shared" si="2"/>
        <v>935</v>
      </c>
      <c r="M10" s="59">
        <f t="shared" si="5"/>
        <v>11220</v>
      </c>
    </row>
    <row r="11" spans="1:13" ht="15.75">
      <c r="A11" s="95" t="s">
        <v>128</v>
      </c>
      <c r="B11" s="57">
        <v>1</v>
      </c>
      <c r="C11" s="57">
        <v>484</v>
      </c>
      <c r="D11" s="58">
        <f t="shared" si="0"/>
        <v>484</v>
      </c>
      <c r="E11" s="59">
        <f t="shared" si="3"/>
        <v>5808</v>
      </c>
      <c r="F11" s="57">
        <v>0</v>
      </c>
      <c r="G11" s="57">
        <v>0</v>
      </c>
      <c r="H11" s="58">
        <f t="shared" si="1"/>
        <v>0</v>
      </c>
      <c r="I11" s="59">
        <f t="shared" si="4"/>
        <v>0</v>
      </c>
      <c r="J11" s="57">
        <v>0</v>
      </c>
      <c r="K11" s="57">
        <v>0</v>
      </c>
      <c r="L11" s="58">
        <f t="shared" si="2"/>
        <v>0</v>
      </c>
      <c r="M11" s="59">
        <f t="shared" si="5"/>
        <v>0</v>
      </c>
    </row>
    <row r="12" spans="1:13" ht="15.75">
      <c r="A12" s="95" t="s">
        <v>129</v>
      </c>
      <c r="B12" s="57">
        <v>1</v>
      </c>
      <c r="C12" s="57">
        <v>704</v>
      </c>
      <c r="D12" s="58">
        <f t="shared" si="0"/>
        <v>704</v>
      </c>
      <c r="E12" s="59">
        <f t="shared" si="3"/>
        <v>8448</v>
      </c>
      <c r="F12" s="57">
        <v>1</v>
      </c>
      <c r="G12" s="57">
        <v>774</v>
      </c>
      <c r="H12" s="58">
        <f t="shared" si="1"/>
        <v>774</v>
      </c>
      <c r="I12" s="59">
        <f t="shared" si="4"/>
        <v>9288</v>
      </c>
      <c r="J12" s="57">
        <v>1</v>
      </c>
      <c r="K12" s="57">
        <v>851</v>
      </c>
      <c r="L12" s="58">
        <f t="shared" si="2"/>
        <v>851</v>
      </c>
      <c r="M12" s="59">
        <f t="shared" si="5"/>
        <v>10212</v>
      </c>
    </row>
    <row r="13" spans="1:13" ht="15">
      <c r="A13" s="91" t="s">
        <v>128</v>
      </c>
      <c r="B13" s="57"/>
      <c r="C13" s="57"/>
      <c r="D13" s="58"/>
      <c r="E13" s="59"/>
      <c r="F13" s="57">
        <v>1</v>
      </c>
      <c r="G13" s="66">
        <v>733</v>
      </c>
      <c r="H13" s="67">
        <f>G13*F13</f>
        <v>733</v>
      </c>
      <c r="I13" s="59">
        <f t="shared" si="4"/>
        <v>8796</v>
      </c>
      <c r="J13" s="57">
        <v>1</v>
      </c>
      <c r="K13" s="66">
        <v>806</v>
      </c>
      <c r="L13" s="67">
        <f>K13*J13</f>
        <v>806</v>
      </c>
      <c r="M13" s="59">
        <f t="shared" si="5"/>
        <v>9672</v>
      </c>
    </row>
    <row r="14" spans="1:13" ht="15">
      <c r="A14" s="91" t="s">
        <v>141</v>
      </c>
      <c r="B14" s="57"/>
      <c r="C14" s="57"/>
      <c r="D14" s="58"/>
      <c r="E14" s="59"/>
      <c r="F14" s="57">
        <v>1</v>
      </c>
      <c r="G14" s="66">
        <v>413</v>
      </c>
      <c r="H14" s="67">
        <f t="shared" si="1"/>
        <v>413</v>
      </c>
      <c r="I14" s="59">
        <f t="shared" si="4"/>
        <v>4956</v>
      </c>
      <c r="J14" s="57">
        <v>1</v>
      </c>
      <c r="K14" s="66">
        <v>454</v>
      </c>
      <c r="L14" s="67">
        <f t="shared" ref="L14:L15" si="6">K14*J14</f>
        <v>454</v>
      </c>
      <c r="M14" s="59">
        <f t="shared" si="5"/>
        <v>5448</v>
      </c>
    </row>
    <row r="15" spans="1:13" ht="15">
      <c r="A15" s="91" t="s">
        <v>133</v>
      </c>
      <c r="B15" s="57"/>
      <c r="C15" s="57"/>
      <c r="D15" s="58"/>
      <c r="E15" s="59"/>
      <c r="F15" s="57">
        <v>1</v>
      </c>
      <c r="G15" s="66">
        <v>431</v>
      </c>
      <c r="H15" s="67">
        <f t="shared" si="1"/>
        <v>431</v>
      </c>
      <c r="I15" s="59">
        <f t="shared" si="4"/>
        <v>5172</v>
      </c>
      <c r="J15" s="57">
        <v>1</v>
      </c>
      <c r="K15" s="66">
        <v>474</v>
      </c>
      <c r="L15" s="67">
        <f t="shared" si="6"/>
        <v>474</v>
      </c>
      <c r="M15" s="59">
        <f t="shared" si="5"/>
        <v>5688</v>
      </c>
    </row>
    <row r="16" spans="1:13" ht="15">
      <c r="A16" s="91" t="s">
        <v>133</v>
      </c>
      <c r="B16" s="57"/>
      <c r="C16" s="57"/>
      <c r="D16" s="58"/>
      <c r="E16" s="59"/>
      <c r="F16" s="57">
        <v>2</v>
      </c>
      <c r="G16" s="57">
        <v>413</v>
      </c>
      <c r="H16" s="67">
        <v>826</v>
      </c>
      <c r="I16" s="59">
        <f t="shared" si="4"/>
        <v>9912</v>
      </c>
      <c r="J16" s="57">
        <v>2</v>
      </c>
      <c r="K16" s="66">
        <v>454</v>
      </c>
      <c r="L16" s="67">
        <f t="shared" ref="L16" si="7">K16*J16</f>
        <v>908</v>
      </c>
      <c r="M16" s="59">
        <f t="shared" ref="M16" si="8">L16*12</f>
        <v>10896</v>
      </c>
    </row>
    <row r="17" spans="1:13" ht="15">
      <c r="A17" s="91" t="s">
        <v>134</v>
      </c>
      <c r="B17" s="57"/>
      <c r="C17" s="57"/>
      <c r="D17" s="58"/>
      <c r="E17" s="59"/>
      <c r="F17" s="57">
        <v>2</v>
      </c>
      <c r="G17" s="66">
        <v>347</v>
      </c>
      <c r="H17" s="67">
        <v>694</v>
      </c>
      <c r="I17" s="59">
        <f t="shared" si="4"/>
        <v>8328</v>
      </c>
      <c r="J17" s="57">
        <v>2</v>
      </c>
      <c r="K17" s="66">
        <v>381</v>
      </c>
      <c r="L17" s="67">
        <f t="shared" ref="L17" si="9">K17*J17</f>
        <v>762</v>
      </c>
      <c r="M17" s="59">
        <f t="shared" ref="M17:M18" si="10">L17*12</f>
        <v>9144</v>
      </c>
    </row>
    <row r="18" spans="1:13" ht="15">
      <c r="A18" s="94" t="s">
        <v>260</v>
      </c>
      <c r="B18" s="66"/>
      <c r="C18" s="66"/>
      <c r="D18" s="67"/>
      <c r="E18" s="59"/>
      <c r="F18" s="66"/>
      <c r="G18" s="66"/>
      <c r="H18" s="67"/>
      <c r="I18" s="59"/>
      <c r="J18" s="66">
        <v>1</v>
      </c>
      <c r="K18" s="62">
        <v>858</v>
      </c>
      <c r="L18" s="62">
        <f>K18*J18</f>
        <v>858</v>
      </c>
      <c r="M18" s="59">
        <f t="shared" si="10"/>
        <v>10296</v>
      </c>
    </row>
    <row r="19" spans="1:13" ht="15">
      <c r="A19" s="65"/>
      <c r="B19" s="57"/>
      <c r="C19" s="57"/>
      <c r="D19" s="58"/>
      <c r="E19" s="59"/>
      <c r="F19" s="57"/>
      <c r="G19" s="57"/>
      <c r="H19" s="58"/>
      <c r="I19" s="59"/>
      <c r="J19" s="57"/>
      <c r="K19" s="57"/>
      <c r="L19" s="58"/>
      <c r="M19" s="59"/>
    </row>
    <row r="20" spans="1:13" ht="15.75">
      <c r="A20" s="56" t="s">
        <v>0</v>
      </c>
      <c r="B20" s="97">
        <f>SUM(B4:B12)</f>
        <v>8</v>
      </c>
      <c r="C20" s="97"/>
      <c r="D20" s="99">
        <f>SUM(D4:D12)</f>
        <v>5962</v>
      </c>
      <c r="E20" s="98">
        <f>SUM(E4:E12)</f>
        <v>78078</v>
      </c>
      <c r="F20" s="97">
        <f>SUM(F4:F18)</f>
        <v>14</v>
      </c>
      <c r="G20" s="97"/>
      <c r="H20" s="99">
        <f>SUM(H4:H19)</f>
        <v>9631</v>
      </c>
      <c r="I20" s="98">
        <f>SUM(I4:I19)</f>
        <v>115572</v>
      </c>
      <c r="J20" s="97">
        <f>SUM(J4:J19)</f>
        <v>15</v>
      </c>
      <c r="K20" s="97"/>
      <c r="L20" s="99">
        <f>SUM(L4:L19)</f>
        <v>11468</v>
      </c>
      <c r="M20" s="98">
        <f>SUM(M4:M19)</f>
        <v>137616</v>
      </c>
    </row>
    <row r="21" spans="1:13" ht="15.75">
      <c r="A21" s="56" t="s">
        <v>130</v>
      </c>
      <c r="B21" s="57"/>
      <c r="C21" s="57"/>
      <c r="D21" s="57"/>
      <c r="E21" s="59"/>
      <c r="F21" s="57"/>
      <c r="G21" s="57"/>
      <c r="H21" s="57"/>
      <c r="I21" s="59"/>
      <c r="J21" s="57"/>
      <c r="K21" s="57"/>
      <c r="L21" s="57"/>
      <c r="M21" s="59"/>
    </row>
    <row r="22" spans="1:13" ht="15.75">
      <c r="A22" s="96" t="s">
        <v>131</v>
      </c>
      <c r="B22" s="57">
        <v>1</v>
      </c>
      <c r="C22" s="57">
        <v>900</v>
      </c>
      <c r="D22" s="58">
        <f t="shared" ref="D22:D24" si="11">C22*B22</f>
        <v>900</v>
      </c>
      <c r="E22" s="59">
        <f t="shared" ref="E22:E26" si="12">D22*12</f>
        <v>10800</v>
      </c>
      <c r="F22" s="57">
        <v>1</v>
      </c>
      <c r="G22" s="57">
        <v>1080</v>
      </c>
      <c r="H22" s="58">
        <f t="shared" ref="H22:H24" si="13">G22*F22</f>
        <v>1080</v>
      </c>
      <c r="I22" s="59">
        <f t="shared" ref="I22:I26" si="14">H22*12</f>
        <v>12960</v>
      </c>
      <c r="J22" s="57">
        <v>1</v>
      </c>
      <c r="K22" s="57">
        <v>1300</v>
      </c>
      <c r="L22" s="58">
        <f t="shared" ref="L22:L24" si="15">K22*J22</f>
        <v>1300</v>
      </c>
      <c r="M22" s="59">
        <f t="shared" ref="M22:M24" si="16">L22*12</f>
        <v>15600</v>
      </c>
    </row>
    <row r="23" spans="1:13" ht="15.75">
      <c r="A23" s="96" t="s">
        <v>257</v>
      </c>
      <c r="B23" s="57">
        <v>1</v>
      </c>
      <c r="C23" s="57">
        <v>770</v>
      </c>
      <c r="D23" s="60">
        <f t="shared" si="11"/>
        <v>770</v>
      </c>
      <c r="E23" s="59">
        <f t="shared" si="12"/>
        <v>9240</v>
      </c>
      <c r="F23" s="57">
        <v>1</v>
      </c>
      <c r="G23" s="57">
        <v>930</v>
      </c>
      <c r="H23" s="60">
        <f t="shared" si="13"/>
        <v>930</v>
      </c>
      <c r="I23" s="59">
        <f t="shared" si="14"/>
        <v>11160</v>
      </c>
      <c r="J23" s="57">
        <v>1</v>
      </c>
      <c r="K23" s="57">
        <v>1100</v>
      </c>
      <c r="L23" s="60">
        <f t="shared" si="15"/>
        <v>1100</v>
      </c>
      <c r="M23" s="59">
        <f t="shared" si="16"/>
        <v>13200</v>
      </c>
    </row>
    <row r="24" spans="1:13" ht="15.75">
      <c r="A24" s="96" t="s">
        <v>258</v>
      </c>
      <c r="B24" s="57">
        <v>1</v>
      </c>
      <c r="C24" s="57">
        <v>424</v>
      </c>
      <c r="D24" s="58">
        <f t="shared" si="11"/>
        <v>424</v>
      </c>
      <c r="E24" s="59">
        <f t="shared" si="12"/>
        <v>5088</v>
      </c>
      <c r="F24" s="57">
        <v>1</v>
      </c>
      <c r="G24" s="57">
        <v>467</v>
      </c>
      <c r="H24" s="58">
        <f t="shared" si="13"/>
        <v>467</v>
      </c>
      <c r="I24" s="59">
        <f t="shared" si="14"/>
        <v>5604</v>
      </c>
      <c r="J24" s="57">
        <v>1</v>
      </c>
      <c r="K24" s="57">
        <v>520</v>
      </c>
      <c r="L24" s="58">
        <f t="shared" si="15"/>
        <v>520</v>
      </c>
      <c r="M24" s="59">
        <f t="shared" si="16"/>
        <v>6240</v>
      </c>
    </row>
    <row r="25" spans="1:13" ht="15.75">
      <c r="A25" s="56"/>
      <c r="B25" s="57"/>
      <c r="C25" s="57"/>
      <c r="D25" s="58"/>
      <c r="E25" s="59"/>
      <c r="F25" s="57"/>
      <c r="G25" s="57"/>
      <c r="H25" s="58"/>
      <c r="I25" s="59"/>
      <c r="J25" s="57"/>
      <c r="K25" s="57"/>
      <c r="L25" s="58"/>
      <c r="M25" s="59"/>
    </row>
    <row r="26" spans="1:13" ht="15.75">
      <c r="A26" s="61" t="s">
        <v>0</v>
      </c>
      <c r="B26" s="97">
        <f>SUM(B22:B24)</f>
        <v>3</v>
      </c>
      <c r="C26" s="97"/>
      <c r="D26" s="97">
        <f>SUM(D22:D24)</f>
        <v>2094</v>
      </c>
      <c r="E26" s="98">
        <f t="shared" si="12"/>
        <v>25128</v>
      </c>
      <c r="F26" s="97">
        <f>SUM(F22:F24)</f>
        <v>3</v>
      </c>
      <c r="G26" s="97"/>
      <c r="H26" s="97">
        <f>SUM(H22:H24)</f>
        <v>2477</v>
      </c>
      <c r="I26" s="98">
        <f t="shared" si="14"/>
        <v>29724</v>
      </c>
      <c r="J26" s="97">
        <f>SUM(J22:J24)</f>
        <v>3</v>
      </c>
      <c r="K26" s="97"/>
      <c r="L26" s="97">
        <f>SUM(L22:L24)</f>
        <v>2920</v>
      </c>
      <c r="M26" s="98">
        <f t="shared" ref="M26" si="17">L26*12</f>
        <v>35040</v>
      </c>
    </row>
    <row r="27" spans="1:13" ht="15.75">
      <c r="A27" s="61" t="s">
        <v>204</v>
      </c>
      <c r="B27" s="57"/>
      <c r="C27" s="57"/>
      <c r="D27" s="57"/>
      <c r="E27" s="59"/>
      <c r="F27" s="57"/>
      <c r="G27" s="57"/>
      <c r="H27" s="57"/>
      <c r="I27" s="59"/>
      <c r="J27" s="57"/>
      <c r="K27" s="57"/>
      <c r="L27" s="57"/>
      <c r="M27" s="59"/>
    </row>
    <row r="28" spans="1:13" ht="15.75">
      <c r="A28" s="96" t="s">
        <v>132</v>
      </c>
      <c r="B28" s="57">
        <v>1</v>
      </c>
      <c r="C28" s="62">
        <v>666</v>
      </c>
      <c r="D28" s="62">
        <f>C28*B28</f>
        <v>666</v>
      </c>
      <c r="E28" s="59">
        <f t="shared" ref="E28:E30" si="18">D28*12</f>
        <v>7992</v>
      </c>
      <c r="F28" s="57">
        <v>1</v>
      </c>
      <c r="G28" s="62">
        <v>733</v>
      </c>
      <c r="H28" s="62">
        <f>G28*F28</f>
        <v>733</v>
      </c>
      <c r="I28" s="59">
        <f t="shared" ref="I28:I30" si="19">H28*12</f>
        <v>8796</v>
      </c>
      <c r="J28" s="57">
        <v>1</v>
      </c>
      <c r="K28" s="62">
        <v>806</v>
      </c>
      <c r="L28" s="62">
        <f>K28*J28</f>
        <v>806</v>
      </c>
      <c r="M28" s="59">
        <f t="shared" ref="M28:M29" si="20">L28*12</f>
        <v>9672</v>
      </c>
    </row>
    <row r="29" spans="1:13" ht="15.75">
      <c r="A29" s="96" t="s">
        <v>135</v>
      </c>
      <c r="B29" s="57">
        <v>1</v>
      </c>
      <c r="C29" s="62">
        <v>484</v>
      </c>
      <c r="D29" s="62">
        <f t="shared" ref="D29" si="21">C29*B29</f>
        <v>484</v>
      </c>
      <c r="E29" s="59">
        <f t="shared" si="18"/>
        <v>5808</v>
      </c>
      <c r="F29" s="57">
        <v>1</v>
      </c>
      <c r="G29" s="62">
        <v>532</v>
      </c>
      <c r="H29" s="62">
        <f t="shared" ref="H29" si="22">G29*F29</f>
        <v>532</v>
      </c>
      <c r="I29" s="59">
        <f t="shared" si="19"/>
        <v>6384</v>
      </c>
      <c r="J29" s="57">
        <v>1</v>
      </c>
      <c r="K29" s="62">
        <v>585</v>
      </c>
      <c r="L29" s="62">
        <f t="shared" ref="L29" si="23">K29*J29</f>
        <v>585</v>
      </c>
      <c r="M29" s="59">
        <f t="shared" si="20"/>
        <v>7020</v>
      </c>
    </row>
    <row r="30" spans="1:13" ht="15.75">
      <c r="A30" s="96" t="s">
        <v>136</v>
      </c>
      <c r="B30" s="63">
        <v>4</v>
      </c>
      <c r="C30" s="64">
        <v>424</v>
      </c>
      <c r="D30" s="62">
        <v>1696</v>
      </c>
      <c r="E30" s="59">
        <f t="shared" si="18"/>
        <v>20352</v>
      </c>
      <c r="F30" s="63">
        <v>4</v>
      </c>
      <c r="G30" s="64">
        <v>466</v>
      </c>
      <c r="H30" s="62">
        <v>1864</v>
      </c>
      <c r="I30" s="59">
        <f t="shared" si="19"/>
        <v>22368</v>
      </c>
      <c r="J30" s="63">
        <v>4</v>
      </c>
      <c r="K30" s="62">
        <v>512</v>
      </c>
      <c r="L30" s="62">
        <f t="shared" ref="L30" si="24">K30*J30</f>
        <v>2048</v>
      </c>
      <c r="M30" s="59">
        <f t="shared" ref="M30" si="25">L30*12</f>
        <v>24576</v>
      </c>
    </row>
    <row r="31" spans="1:13" ht="15">
      <c r="A31" s="65"/>
      <c r="B31" s="66"/>
      <c r="C31" s="64"/>
      <c r="D31" s="64"/>
      <c r="E31" s="59"/>
      <c r="F31" s="66"/>
      <c r="G31" s="64"/>
      <c r="H31" s="64"/>
      <c r="I31" s="59"/>
      <c r="J31" s="66"/>
      <c r="K31" s="64"/>
      <c r="L31" s="64"/>
      <c r="M31" s="59"/>
    </row>
    <row r="32" spans="1:13" ht="15">
      <c r="A32" s="65"/>
      <c r="B32" s="66"/>
      <c r="C32" s="64"/>
      <c r="D32" s="64"/>
      <c r="E32" s="59"/>
      <c r="F32" s="66"/>
      <c r="G32" s="64"/>
      <c r="H32" s="64"/>
      <c r="I32" s="59"/>
      <c r="J32" s="66"/>
      <c r="K32" s="64"/>
      <c r="L32" s="64"/>
      <c r="M32" s="59"/>
    </row>
    <row r="33" spans="1:13" ht="15">
      <c r="A33" s="65" t="s">
        <v>0</v>
      </c>
      <c r="B33" s="92">
        <f>SUM(B28:B32)</f>
        <v>6</v>
      </c>
      <c r="C33" s="100"/>
      <c r="D33" s="100">
        <f>SUM(D28:D32)</f>
        <v>2846</v>
      </c>
      <c r="E33" s="93">
        <f>SUM(E28:E32)</f>
        <v>34152</v>
      </c>
      <c r="F33" s="92">
        <f>SUM(F28:F32)</f>
        <v>6</v>
      </c>
      <c r="G33" s="100"/>
      <c r="H33" s="100">
        <f>SUM(H28:H32)</f>
        <v>3129</v>
      </c>
      <c r="I33" s="93">
        <f>SUM(I28:I32)</f>
        <v>37548</v>
      </c>
      <c r="J33" s="92">
        <f>SUM(J28:J32)</f>
        <v>6</v>
      </c>
      <c r="K33" s="100"/>
      <c r="L33" s="100">
        <f>SUM(L28:L32)</f>
        <v>3439</v>
      </c>
      <c r="M33" s="93">
        <f>SUM(M28:M32)</f>
        <v>41268</v>
      </c>
    </row>
    <row r="34" spans="1:13" ht="15">
      <c r="A34" s="65"/>
      <c r="B34" s="92"/>
      <c r="C34" s="100"/>
      <c r="D34" s="100"/>
      <c r="E34" s="93"/>
      <c r="F34" s="92"/>
      <c r="G34" s="100"/>
      <c r="H34" s="100"/>
      <c r="I34" s="93"/>
      <c r="J34" s="92"/>
      <c r="K34" s="100"/>
      <c r="L34" s="100"/>
      <c r="M34" s="93"/>
    </row>
    <row r="35" spans="1:13" ht="15">
      <c r="A35" s="65" t="s">
        <v>270</v>
      </c>
      <c r="B35" s="92"/>
      <c r="C35" s="100"/>
      <c r="D35" s="100"/>
      <c r="E35" s="93"/>
      <c r="F35" s="92"/>
      <c r="G35" s="100"/>
      <c r="H35" s="100"/>
      <c r="I35" s="93"/>
      <c r="J35" s="92"/>
      <c r="K35" s="100"/>
      <c r="L35" s="100"/>
      <c r="M35" s="93"/>
    </row>
    <row r="36" spans="1:13" ht="15">
      <c r="A36" s="65" t="s">
        <v>268</v>
      </c>
      <c r="B36" s="92"/>
      <c r="C36" s="100"/>
      <c r="D36" s="100"/>
      <c r="E36" s="93"/>
      <c r="F36" s="92">
        <v>1</v>
      </c>
      <c r="G36" s="100">
        <v>660</v>
      </c>
      <c r="H36" s="100">
        <v>660</v>
      </c>
      <c r="I36" s="93">
        <v>5280</v>
      </c>
      <c r="J36" s="92">
        <v>1</v>
      </c>
      <c r="K36" s="62">
        <v>800</v>
      </c>
      <c r="L36" s="62">
        <f>K36*J36</f>
        <v>800</v>
      </c>
      <c r="M36" s="59">
        <f t="shared" ref="M36:M38" si="26">L36*12</f>
        <v>9600</v>
      </c>
    </row>
    <row r="37" spans="1:13" ht="15">
      <c r="A37" s="65" t="s">
        <v>139</v>
      </c>
      <c r="B37" s="92"/>
      <c r="C37" s="100"/>
      <c r="D37" s="100"/>
      <c r="E37" s="93"/>
      <c r="F37" s="92">
        <v>5</v>
      </c>
      <c r="G37" s="100">
        <v>500</v>
      </c>
      <c r="H37" s="100">
        <v>2500</v>
      </c>
      <c r="I37" s="93">
        <v>20000</v>
      </c>
      <c r="J37" s="92">
        <v>5</v>
      </c>
      <c r="K37" s="62">
        <v>550</v>
      </c>
      <c r="L37" s="62">
        <f>K37*J37</f>
        <v>2750</v>
      </c>
      <c r="M37" s="59">
        <f t="shared" si="26"/>
        <v>33000</v>
      </c>
    </row>
    <row r="38" spans="1:13" ht="15">
      <c r="A38" s="65" t="s">
        <v>133</v>
      </c>
      <c r="B38" s="92"/>
      <c r="C38" s="100"/>
      <c r="D38" s="100"/>
      <c r="E38" s="93"/>
      <c r="F38" s="92">
        <v>1</v>
      </c>
      <c r="G38" s="100">
        <v>400</v>
      </c>
      <c r="H38" s="100">
        <v>400</v>
      </c>
      <c r="I38" s="93">
        <v>3200</v>
      </c>
      <c r="J38" s="92">
        <v>1</v>
      </c>
      <c r="K38" s="62">
        <v>440</v>
      </c>
      <c r="L38" s="62">
        <f>K38*J38</f>
        <v>440</v>
      </c>
      <c r="M38" s="59">
        <f t="shared" si="26"/>
        <v>5280</v>
      </c>
    </row>
    <row r="39" spans="1:13" ht="15">
      <c r="A39" s="65"/>
      <c r="B39" s="92"/>
      <c r="C39" s="100"/>
      <c r="D39" s="100"/>
      <c r="E39" s="93"/>
      <c r="F39" s="92"/>
      <c r="G39" s="100"/>
      <c r="H39" s="100"/>
      <c r="I39" s="93"/>
      <c r="J39" s="92"/>
      <c r="K39" s="100"/>
      <c r="L39" s="100"/>
      <c r="M39" s="93"/>
    </row>
    <row r="40" spans="1:13" ht="15">
      <c r="A40" s="65" t="s">
        <v>0</v>
      </c>
      <c r="B40" s="92"/>
      <c r="C40" s="100"/>
      <c r="D40" s="100"/>
      <c r="E40" s="93"/>
      <c r="F40" s="92">
        <f>SUM(F35:F39)</f>
        <v>7</v>
      </c>
      <c r="G40" s="100"/>
      <c r="H40" s="100">
        <f>SUM(H35:H39)</f>
        <v>3560</v>
      </c>
      <c r="I40" s="93">
        <f>SUM(I35:I39)</f>
        <v>28480</v>
      </c>
      <c r="J40" s="92">
        <f>SUM(J35:J39)</f>
        <v>7</v>
      </c>
      <c r="K40" s="100"/>
      <c r="L40" s="100">
        <f>SUM(L35:L39)</f>
        <v>3990</v>
      </c>
      <c r="M40" s="93">
        <f>SUM(M35:M39)</f>
        <v>47880</v>
      </c>
    </row>
    <row r="41" spans="1:13" ht="15">
      <c r="A41" s="65" t="s">
        <v>273</v>
      </c>
      <c r="B41" s="92"/>
      <c r="C41" s="100"/>
      <c r="D41" s="100"/>
      <c r="E41" s="93"/>
      <c r="F41" s="92"/>
      <c r="G41" s="100"/>
      <c r="H41" s="100"/>
      <c r="I41" s="93"/>
      <c r="J41" s="92"/>
      <c r="K41" s="100"/>
      <c r="L41" s="100"/>
      <c r="M41" s="93"/>
    </row>
    <row r="42" spans="1:13" ht="15">
      <c r="A42" s="94" t="s">
        <v>260</v>
      </c>
      <c r="B42" s="66"/>
      <c r="C42" s="66"/>
      <c r="D42" s="67"/>
      <c r="E42" s="59"/>
      <c r="F42" s="66">
        <v>1</v>
      </c>
      <c r="G42" s="66">
        <v>780</v>
      </c>
      <c r="H42" s="67">
        <f>G42*F42</f>
        <v>780</v>
      </c>
      <c r="I42" s="59">
        <f t="shared" ref="I42:I43" si="27">H42*12</f>
        <v>9360</v>
      </c>
      <c r="J42" s="66"/>
      <c r="K42" s="62"/>
      <c r="L42" s="62"/>
      <c r="M42" s="59"/>
    </row>
    <row r="43" spans="1:13" ht="15">
      <c r="A43" s="94" t="s">
        <v>143</v>
      </c>
      <c r="B43" s="66"/>
      <c r="C43" s="66"/>
      <c r="D43" s="67"/>
      <c r="E43" s="59"/>
      <c r="F43" s="66">
        <v>1</v>
      </c>
      <c r="G43" s="66">
        <v>780</v>
      </c>
      <c r="H43" s="67">
        <f t="shared" ref="H43" si="28">G43*F43</f>
        <v>780</v>
      </c>
      <c r="I43" s="59">
        <f t="shared" si="27"/>
        <v>9360</v>
      </c>
      <c r="J43" s="66">
        <v>1</v>
      </c>
      <c r="K43" s="62">
        <v>858</v>
      </c>
      <c r="L43" s="62">
        <f>K43*J43</f>
        <v>858</v>
      </c>
      <c r="M43" s="59">
        <f t="shared" ref="M43:M44" si="29">L43*12</f>
        <v>10296</v>
      </c>
    </row>
    <row r="44" spans="1:13" ht="15">
      <c r="A44" s="91" t="s">
        <v>139</v>
      </c>
      <c r="B44" s="66"/>
      <c r="C44" s="66"/>
      <c r="D44" s="67"/>
      <c r="E44" s="59"/>
      <c r="F44" s="66">
        <v>6</v>
      </c>
      <c r="G44" s="66">
        <v>678</v>
      </c>
      <c r="H44" s="67">
        <v>4068</v>
      </c>
      <c r="I44" s="59">
        <v>46782</v>
      </c>
      <c r="J44" s="66">
        <v>6</v>
      </c>
      <c r="K44" s="62">
        <v>746</v>
      </c>
      <c r="L44" s="62">
        <f>K44*J44</f>
        <v>4476</v>
      </c>
      <c r="M44" s="59">
        <f t="shared" si="29"/>
        <v>53712</v>
      </c>
    </row>
    <row r="45" spans="1:13" ht="15">
      <c r="A45" s="65"/>
      <c r="B45" s="92"/>
      <c r="C45" s="100"/>
      <c r="D45" s="100"/>
      <c r="E45" s="93"/>
      <c r="F45" s="92"/>
      <c r="G45" s="100"/>
      <c r="H45" s="100"/>
      <c r="I45" s="93"/>
      <c r="J45" s="92"/>
      <c r="K45" s="100"/>
      <c r="L45" s="100"/>
      <c r="M45" s="93"/>
    </row>
    <row r="46" spans="1:13" ht="15">
      <c r="A46" s="65" t="s">
        <v>0</v>
      </c>
      <c r="B46" s="92"/>
      <c r="C46" s="100"/>
      <c r="D46" s="100"/>
      <c r="E46" s="93"/>
      <c r="F46" s="92">
        <f>SUM(F42:F45)</f>
        <v>8</v>
      </c>
      <c r="G46" s="100"/>
      <c r="H46" s="100">
        <f>SUM(H42:H45)</f>
        <v>5628</v>
      </c>
      <c r="I46" s="93">
        <f>SUM(I42:I45)</f>
        <v>65502</v>
      </c>
      <c r="J46" s="92">
        <f>SUM(J42:J45)</f>
        <v>7</v>
      </c>
      <c r="K46" s="100"/>
      <c r="L46" s="100">
        <f>SUM(L42:L45)</f>
        <v>5334</v>
      </c>
      <c r="M46" s="93">
        <f>SUM(M42:M45)</f>
        <v>64008</v>
      </c>
    </row>
    <row r="47" spans="1:13" ht="15">
      <c r="A47" s="65" t="s">
        <v>261</v>
      </c>
      <c r="B47" s="66"/>
      <c r="C47" s="64"/>
      <c r="D47" s="64"/>
      <c r="E47" s="59"/>
      <c r="F47" s="66"/>
      <c r="G47" s="64"/>
      <c r="H47" s="64"/>
      <c r="I47" s="59"/>
      <c r="J47" s="66"/>
      <c r="K47" s="64"/>
      <c r="L47" s="64"/>
      <c r="M47" s="59"/>
    </row>
    <row r="48" spans="1:13" ht="15">
      <c r="A48" s="94" t="s">
        <v>132</v>
      </c>
      <c r="B48" s="66">
        <v>1</v>
      </c>
      <c r="C48" s="66">
        <v>666</v>
      </c>
      <c r="D48" s="67">
        <f>C48*B48</f>
        <v>666</v>
      </c>
      <c r="E48" s="59">
        <f t="shared" ref="E48:E54" si="30">D48*12</f>
        <v>7992</v>
      </c>
      <c r="F48" s="66"/>
      <c r="G48" s="66"/>
      <c r="H48" s="67"/>
      <c r="I48" s="59">
        <v>0</v>
      </c>
      <c r="J48" s="66"/>
      <c r="K48" s="66"/>
      <c r="L48" s="67"/>
      <c r="M48" s="59">
        <v>0</v>
      </c>
    </row>
    <row r="49" spans="1:13" ht="15">
      <c r="A49" s="94" t="s">
        <v>260</v>
      </c>
      <c r="B49" s="66">
        <v>1</v>
      </c>
      <c r="C49" s="66">
        <v>716</v>
      </c>
      <c r="D49" s="67">
        <f>C49*B49</f>
        <v>716</v>
      </c>
      <c r="E49" s="59">
        <f t="shared" ref="E49:E50" si="31">D49*12</f>
        <v>8592</v>
      </c>
      <c r="F49" s="66"/>
      <c r="G49" s="66"/>
      <c r="H49" s="67"/>
      <c r="I49" s="59">
        <v>0</v>
      </c>
      <c r="J49" s="66"/>
      <c r="K49" s="62"/>
      <c r="L49" s="62"/>
      <c r="M49" s="59">
        <v>0</v>
      </c>
    </row>
    <row r="50" spans="1:13" ht="15">
      <c r="A50" s="94" t="s">
        <v>143</v>
      </c>
      <c r="B50" s="66">
        <v>1</v>
      </c>
      <c r="C50" s="66">
        <v>716</v>
      </c>
      <c r="D50" s="67">
        <f t="shared" ref="D50" si="32">C50*B50</f>
        <v>716</v>
      </c>
      <c r="E50" s="59">
        <f t="shared" si="31"/>
        <v>8592</v>
      </c>
      <c r="F50" s="66"/>
      <c r="G50" s="66"/>
      <c r="H50" s="67"/>
      <c r="I50" s="59">
        <v>0</v>
      </c>
      <c r="J50" s="66"/>
      <c r="K50" s="62"/>
      <c r="L50" s="62"/>
      <c r="M50" s="59">
        <v>0</v>
      </c>
    </row>
    <row r="51" spans="1:13" ht="15">
      <c r="A51" s="91" t="s">
        <v>139</v>
      </c>
      <c r="B51" s="66"/>
      <c r="C51" s="66"/>
      <c r="D51" s="67"/>
      <c r="E51" s="59"/>
      <c r="F51" s="66"/>
      <c r="G51" s="66"/>
      <c r="H51" s="67"/>
      <c r="I51" s="59">
        <v>0</v>
      </c>
      <c r="J51" s="66"/>
      <c r="K51" s="62"/>
      <c r="L51" s="62"/>
      <c r="M51" s="59">
        <v>0</v>
      </c>
    </row>
    <row r="52" spans="1:13" ht="15">
      <c r="A52" s="91" t="s">
        <v>139</v>
      </c>
      <c r="B52" s="66">
        <v>5</v>
      </c>
      <c r="C52" s="66">
        <v>616</v>
      </c>
      <c r="D52" s="67">
        <f t="shared" ref="D52:D56" si="33">C52*B52</f>
        <v>3080</v>
      </c>
      <c r="E52" s="59">
        <f t="shared" si="30"/>
        <v>36960</v>
      </c>
      <c r="F52" s="66"/>
      <c r="G52" s="66"/>
      <c r="H52" s="67"/>
      <c r="I52" s="59">
        <v>0</v>
      </c>
      <c r="J52" s="66"/>
      <c r="K52" s="66"/>
      <c r="L52" s="67"/>
      <c r="M52" s="59">
        <v>0</v>
      </c>
    </row>
    <row r="53" spans="1:13" ht="15">
      <c r="A53" s="91" t="s">
        <v>141</v>
      </c>
      <c r="B53" s="66">
        <v>1</v>
      </c>
      <c r="C53" s="66">
        <v>375</v>
      </c>
      <c r="D53" s="67">
        <f t="shared" si="33"/>
        <v>375</v>
      </c>
      <c r="E53" s="59">
        <f t="shared" si="30"/>
        <v>4500</v>
      </c>
      <c r="F53" s="66"/>
      <c r="G53" s="66"/>
      <c r="H53" s="67"/>
      <c r="I53" s="59">
        <v>0</v>
      </c>
      <c r="J53" s="66"/>
      <c r="K53" s="66"/>
      <c r="L53" s="67"/>
      <c r="M53" s="59">
        <v>0</v>
      </c>
    </row>
    <row r="54" spans="1:13" ht="15">
      <c r="A54" s="91" t="s">
        <v>142</v>
      </c>
      <c r="B54" s="66">
        <v>1</v>
      </c>
      <c r="C54" s="66">
        <v>545</v>
      </c>
      <c r="D54" s="67">
        <f t="shared" si="33"/>
        <v>545</v>
      </c>
      <c r="E54" s="59">
        <f t="shared" si="30"/>
        <v>6540</v>
      </c>
      <c r="F54" s="66"/>
      <c r="G54" s="66"/>
      <c r="H54" s="67"/>
      <c r="I54" s="59">
        <v>0</v>
      </c>
      <c r="J54" s="66"/>
      <c r="K54" s="66"/>
      <c r="L54" s="67"/>
      <c r="M54" s="59">
        <v>0</v>
      </c>
    </row>
    <row r="55" spans="1:13" ht="15">
      <c r="A55" s="91" t="s">
        <v>133</v>
      </c>
      <c r="B55" s="57">
        <v>1</v>
      </c>
      <c r="C55" s="57">
        <v>392</v>
      </c>
      <c r="D55" s="57">
        <f t="shared" si="33"/>
        <v>392</v>
      </c>
      <c r="E55" s="59">
        <v>4314</v>
      </c>
      <c r="F55" s="66"/>
      <c r="G55" s="66"/>
      <c r="H55" s="67"/>
      <c r="I55" s="59">
        <v>0</v>
      </c>
      <c r="J55" s="66"/>
      <c r="K55" s="66"/>
      <c r="L55" s="67"/>
      <c r="M55" s="59">
        <v>0</v>
      </c>
    </row>
    <row r="56" spans="1:13" ht="15">
      <c r="A56" s="91" t="s">
        <v>133</v>
      </c>
      <c r="B56" s="66">
        <v>2</v>
      </c>
      <c r="C56" s="66">
        <v>375</v>
      </c>
      <c r="D56" s="67">
        <f t="shared" si="33"/>
        <v>750</v>
      </c>
      <c r="E56" s="59">
        <f t="shared" ref="E56:E57" si="34">D56*12</f>
        <v>9000</v>
      </c>
      <c r="F56" s="57"/>
      <c r="G56" s="57"/>
      <c r="H56" s="67"/>
      <c r="I56" s="59">
        <v>0</v>
      </c>
      <c r="J56" s="57"/>
      <c r="K56" s="57"/>
      <c r="L56" s="67"/>
      <c r="M56" s="59">
        <v>0</v>
      </c>
    </row>
    <row r="57" spans="1:13" ht="15">
      <c r="A57" s="91" t="s">
        <v>134</v>
      </c>
      <c r="B57" s="66">
        <v>2</v>
      </c>
      <c r="C57" s="66">
        <v>315</v>
      </c>
      <c r="D57" s="67">
        <f t="shared" ref="D57" si="35">C57*B57</f>
        <v>630</v>
      </c>
      <c r="E57" s="59">
        <f t="shared" si="34"/>
        <v>7560</v>
      </c>
      <c r="F57" s="66"/>
      <c r="G57" s="66"/>
      <c r="H57" s="67"/>
      <c r="I57" s="59">
        <v>0</v>
      </c>
      <c r="J57" s="66"/>
      <c r="K57" s="66"/>
      <c r="L57" s="67"/>
      <c r="M57" s="59">
        <v>0</v>
      </c>
    </row>
    <row r="58" spans="1:13" ht="15">
      <c r="A58" s="91" t="s">
        <v>139</v>
      </c>
      <c r="B58" s="66">
        <v>0</v>
      </c>
      <c r="C58" s="66"/>
      <c r="D58" s="67"/>
      <c r="E58" s="59">
        <v>4312</v>
      </c>
      <c r="F58" s="66"/>
      <c r="G58" s="66"/>
      <c r="H58" s="67"/>
      <c r="I58" s="59">
        <v>0</v>
      </c>
      <c r="J58" s="66"/>
      <c r="K58" s="66"/>
      <c r="L58" s="67"/>
      <c r="M58" s="59">
        <v>0</v>
      </c>
    </row>
    <row r="59" spans="1:13" ht="15">
      <c r="A59" s="91" t="s">
        <v>139</v>
      </c>
      <c r="B59" s="66">
        <v>0</v>
      </c>
      <c r="C59" s="66"/>
      <c r="D59" s="67"/>
      <c r="E59" s="59">
        <v>5082</v>
      </c>
      <c r="F59" s="66"/>
      <c r="G59" s="66"/>
      <c r="H59" s="67"/>
      <c r="I59" s="59">
        <v>0</v>
      </c>
      <c r="J59" s="66"/>
      <c r="K59" s="66"/>
      <c r="L59" s="67"/>
      <c r="M59" s="59">
        <v>0</v>
      </c>
    </row>
    <row r="60" spans="1:13" ht="15">
      <c r="A60" s="91" t="s">
        <v>137</v>
      </c>
      <c r="B60" s="66">
        <v>0</v>
      </c>
      <c r="C60" s="66"/>
      <c r="D60" s="67"/>
      <c r="E60" s="59">
        <v>4200</v>
      </c>
      <c r="F60" s="66"/>
      <c r="G60" s="66"/>
      <c r="H60" s="67"/>
      <c r="I60" s="59">
        <v>0</v>
      </c>
      <c r="J60" s="66"/>
      <c r="K60" s="66"/>
      <c r="L60" s="67"/>
      <c r="M60" s="59">
        <v>0</v>
      </c>
    </row>
    <row r="61" spans="1:13" ht="15">
      <c r="A61" s="91" t="s">
        <v>201</v>
      </c>
      <c r="B61" s="66">
        <v>0</v>
      </c>
      <c r="C61" s="66"/>
      <c r="D61" s="67"/>
      <c r="E61" s="59">
        <v>3815</v>
      </c>
      <c r="F61" s="66"/>
      <c r="G61" s="66"/>
      <c r="H61" s="67"/>
      <c r="I61" s="59">
        <v>0</v>
      </c>
      <c r="J61" s="66"/>
      <c r="K61" s="66"/>
      <c r="L61" s="67"/>
      <c r="M61" s="59">
        <v>0</v>
      </c>
    </row>
    <row r="62" spans="1:13" ht="15">
      <c r="A62" s="91" t="s">
        <v>140</v>
      </c>
      <c r="B62" s="66">
        <v>0</v>
      </c>
      <c r="C62" s="66"/>
      <c r="D62" s="67"/>
      <c r="E62" s="59">
        <v>2548</v>
      </c>
      <c r="F62" s="66"/>
      <c r="G62" s="66"/>
      <c r="H62" s="67"/>
      <c r="I62" s="59">
        <v>0</v>
      </c>
      <c r="J62" s="66"/>
      <c r="K62" s="66"/>
      <c r="L62" s="67"/>
      <c r="M62" s="59">
        <v>0</v>
      </c>
    </row>
    <row r="63" spans="1:13" ht="15">
      <c r="A63" s="91" t="s">
        <v>140</v>
      </c>
      <c r="B63" s="66">
        <v>0</v>
      </c>
      <c r="C63" s="66"/>
      <c r="D63" s="67"/>
      <c r="E63" s="59">
        <v>3388</v>
      </c>
      <c r="F63" s="66"/>
      <c r="G63" s="66"/>
      <c r="H63" s="67"/>
      <c r="I63" s="59">
        <v>0</v>
      </c>
      <c r="J63" s="66"/>
      <c r="K63" s="66"/>
      <c r="L63" s="67"/>
      <c r="M63" s="59">
        <v>0</v>
      </c>
    </row>
    <row r="64" spans="1:13" ht="15">
      <c r="A64" s="91" t="s">
        <v>138</v>
      </c>
      <c r="B64" s="66">
        <v>0</v>
      </c>
      <c r="C64" s="66"/>
      <c r="D64" s="67"/>
      <c r="E64" s="59">
        <v>4144</v>
      </c>
      <c r="F64" s="57"/>
      <c r="G64" s="57"/>
      <c r="H64" s="57"/>
      <c r="I64" s="59">
        <v>0</v>
      </c>
      <c r="J64" s="57"/>
      <c r="K64" s="57"/>
      <c r="L64" s="57"/>
      <c r="M64" s="59">
        <v>0</v>
      </c>
    </row>
    <row r="65" spans="1:16" ht="15">
      <c r="A65" s="91" t="s">
        <v>144</v>
      </c>
      <c r="B65" s="66">
        <v>0</v>
      </c>
      <c r="C65" s="66"/>
      <c r="D65" s="67"/>
      <c r="E65" s="59">
        <v>3388</v>
      </c>
      <c r="F65" s="66"/>
      <c r="G65" s="66"/>
      <c r="H65" s="67"/>
      <c r="I65" s="59">
        <v>0</v>
      </c>
      <c r="J65" s="66"/>
      <c r="K65" s="66"/>
      <c r="L65" s="67"/>
      <c r="M65" s="59">
        <v>0</v>
      </c>
      <c r="P65" s="82"/>
    </row>
    <row r="66" spans="1:16" ht="15">
      <c r="A66" s="91" t="s">
        <v>145</v>
      </c>
      <c r="B66" s="66">
        <v>0</v>
      </c>
      <c r="C66" s="66"/>
      <c r="D66" s="67"/>
      <c r="E66" s="59">
        <v>4365</v>
      </c>
      <c r="F66" s="66"/>
      <c r="G66" s="66"/>
      <c r="H66" s="67"/>
      <c r="I66" s="59">
        <v>0</v>
      </c>
      <c r="J66" s="66"/>
      <c r="K66" s="66"/>
      <c r="L66" s="67"/>
      <c r="M66" s="59">
        <v>0</v>
      </c>
    </row>
    <row r="67" spans="1:16" ht="15.75">
      <c r="A67" s="95" t="s">
        <v>146</v>
      </c>
      <c r="B67" s="66">
        <v>0</v>
      </c>
      <c r="C67" s="66"/>
      <c r="D67" s="67"/>
      <c r="E67" s="59">
        <v>2541</v>
      </c>
      <c r="F67" s="66"/>
      <c r="G67" s="66"/>
      <c r="H67" s="67"/>
      <c r="I67" s="59">
        <v>0</v>
      </c>
      <c r="J67" s="66"/>
      <c r="K67" s="66"/>
      <c r="L67" s="67"/>
      <c r="M67" s="59">
        <v>0</v>
      </c>
    </row>
    <row r="68" spans="1:16" ht="15">
      <c r="A68" s="65"/>
      <c r="B68" s="66"/>
      <c r="C68" s="66"/>
      <c r="D68" s="67"/>
      <c r="E68" s="59"/>
      <c r="F68" s="66"/>
      <c r="G68" s="66"/>
      <c r="H68" s="66"/>
      <c r="I68" s="59"/>
      <c r="J68" s="66"/>
      <c r="K68" s="66"/>
      <c r="L68" s="66"/>
      <c r="M68" s="59"/>
    </row>
    <row r="69" spans="1:16" ht="15">
      <c r="A69" s="65" t="s">
        <v>0</v>
      </c>
      <c r="B69" s="92">
        <v>15</v>
      </c>
      <c r="C69" s="92"/>
      <c r="D69" s="65">
        <v>7870</v>
      </c>
      <c r="E69" s="93">
        <v>131833</v>
      </c>
      <c r="F69" s="92">
        <f>SUM(F47:F68)</f>
        <v>0</v>
      </c>
      <c r="G69" s="92"/>
      <c r="H69" s="92">
        <f>SUM(H48:H68)</f>
        <v>0</v>
      </c>
      <c r="I69" s="93">
        <f>SUM(I48:I68)</f>
        <v>0</v>
      </c>
      <c r="J69" s="92">
        <f>SUM(J47:J68)</f>
        <v>0</v>
      </c>
      <c r="K69" s="92"/>
      <c r="L69" s="92">
        <f>SUM(L48:L68)</f>
        <v>0</v>
      </c>
      <c r="M69" s="93">
        <f>SUM(M48:M68)</f>
        <v>0</v>
      </c>
    </row>
    <row r="70" spans="1:16" ht="15">
      <c r="A70" s="65"/>
      <c r="B70" s="66"/>
      <c r="C70" s="66"/>
      <c r="D70" s="67"/>
      <c r="E70" s="59"/>
      <c r="F70" s="66"/>
      <c r="G70" s="66"/>
      <c r="H70" s="66"/>
      <c r="I70" s="59"/>
      <c r="J70" s="66"/>
      <c r="K70" s="66"/>
      <c r="L70" s="66"/>
      <c r="M70" s="59"/>
    </row>
    <row r="71" spans="1:16" ht="15">
      <c r="A71" s="65" t="s">
        <v>259</v>
      </c>
      <c r="B71" s="66"/>
      <c r="C71" s="66"/>
      <c r="D71" s="67"/>
      <c r="E71" s="59"/>
      <c r="F71" s="66"/>
      <c r="G71" s="66"/>
      <c r="H71" s="66"/>
      <c r="I71" s="59"/>
      <c r="J71" s="66"/>
      <c r="K71" s="66"/>
      <c r="L71" s="66"/>
      <c r="M71" s="59"/>
    </row>
    <row r="72" spans="1:16" ht="15">
      <c r="A72" s="94" t="s">
        <v>251</v>
      </c>
      <c r="B72" s="66">
        <v>1</v>
      </c>
      <c r="C72" s="66">
        <v>600</v>
      </c>
      <c r="D72" s="66">
        <v>600</v>
      </c>
      <c r="E72" s="59">
        <v>3000</v>
      </c>
      <c r="F72" s="66">
        <v>1</v>
      </c>
      <c r="G72" s="57">
        <v>730</v>
      </c>
      <c r="H72" s="67">
        <f t="shared" ref="H72" si="36">G72*F72</f>
        <v>730</v>
      </c>
      <c r="I72" s="59">
        <f t="shared" ref="I72" si="37">H72*12</f>
        <v>8760</v>
      </c>
      <c r="J72" s="66">
        <v>1</v>
      </c>
      <c r="K72" s="57">
        <v>803</v>
      </c>
      <c r="L72" s="67">
        <f t="shared" ref="L72" si="38">K72*J72</f>
        <v>803</v>
      </c>
      <c r="M72" s="59">
        <f t="shared" ref="M72" si="39">L72*12</f>
        <v>9636</v>
      </c>
    </row>
    <row r="73" spans="1:16" ht="15">
      <c r="A73" s="94" t="s">
        <v>253</v>
      </c>
      <c r="B73" s="66">
        <v>1</v>
      </c>
      <c r="C73" s="66">
        <v>726</v>
      </c>
      <c r="D73" s="66">
        <v>726</v>
      </c>
      <c r="E73" s="59">
        <v>3620</v>
      </c>
      <c r="F73" s="66">
        <v>1</v>
      </c>
      <c r="G73" s="66">
        <v>800</v>
      </c>
      <c r="H73" s="67">
        <f t="shared" ref="H73" si="40">G73*F73</f>
        <v>800</v>
      </c>
      <c r="I73" s="59">
        <f t="shared" ref="I73" si="41">H73*12</f>
        <v>9600</v>
      </c>
      <c r="J73" s="66">
        <v>1</v>
      </c>
      <c r="K73" s="66">
        <v>880</v>
      </c>
      <c r="L73" s="67">
        <f t="shared" ref="L73:L74" si="42">K73*J73</f>
        <v>880</v>
      </c>
      <c r="M73" s="59">
        <f t="shared" ref="M73:M74" si="43">L73*12</f>
        <v>10560</v>
      </c>
    </row>
    <row r="74" spans="1:16" ht="15">
      <c r="A74" s="94" t="s">
        <v>253</v>
      </c>
      <c r="B74" s="66"/>
      <c r="C74" s="66"/>
      <c r="D74" s="66"/>
      <c r="E74" s="59"/>
      <c r="F74" s="66">
        <v>4</v>
      </c>
      <c r="G74" s="66">
        <v>678</v>
      </c>
      <c r="H74" s="67">
        <v>2712</v>
      </c>
      <c r="I74" s="59">
        <v>29832</v>
      </c>
      <c r="J74" s="66">
        <v>4</v>
      </c>
      <c r="K74" s="66">
        <v>745</v>
      </c>
      <c r="L74" s="67">
        <f t="shared" si="42"/>
        <v>2980</v>
      </c>
      <c r="M74" s="59">
        <f t="shared" si="43"/>
        <v>35760</v>
      </c>
    </row>
    <row r="75" spans="1:16" ht="15">
      <c r="A75" s="94" t="s">
        <v>253</v>
      </c>
      <c r="B75" s="57"/>
      <c r="C75" s="57"/>
      <c r="D75" s="58"/>
      <c r="E75" s="59"/>
      <c r="F75" s="57">
        <v>1</v>
      </c>
      <c r="G75" s="66">
        <v>600</v>
      </c>
      <c r="H75" s="67">
        <f t="shared" ref="H75:H79" si="44">G75*F75</f>
        <v>600</v>
      </c>
      <c r="I75" s="59">
        <f t="shared" ref="I75:I79" si="45">H75*12</f>
        <v>7200</v>
      </c>
      <c r="J75" s="57">
        <v>1</v>
      </c>
      <c r="K75" s="66">
        <v>660</v>
      </c>
      <c r="L75" s="67">
        <f t="shared" ref="L75:L80" si="46">K75*J75</f>
        <v>660</v>
      </c>
      <c r="M75" s="59">
        <f t="shared" ref="M75:M76" si="47">L75*12</f>
        <v>7920</v>
      </c>
    </row>
    <row r="76" spans="1:16" ht="15">
      <c r="A76" s="94" t="s">
        <v>254</v>
      </c>
      <c r="B76" s="66">
        <v>1</v>
      </c>
      <c r="C76" s="66">
        <v>735</v>
      </c>
      <c r="D76" s="66">
        <v>735</v>
      </c>
      <c r="E76" s="59">
        <v>3675</v>
      </c>
      <c r="F76" s="66">
        <v>1</v>
      </c>
      <c r="G76" s="66">
        <v>808</v>
      </c>
      <c r="H76" s="67">
        <f t="shared" si="44"/>
        <v>808</v>
      </c>
      <c r="I76" s="59">
        <f t="shared" si="45"/>
        <v>9696</v>
      </c>
      <c r="J76" s="66">
        <v>1</v>
      </c>
      <c r="K76" s="66">
        <v>888</v>
      </c>
      <c r="L76" s="67">
        <f t="shared" si="46"/>
        <v>888</v>
      </c>
      <c r="M76" s="59">
        <f t="shared" si="47"/>
        <v>10656</v>
      </c>
    </row>
    <row r="77" spans="1:16" ht="15">
      <c r="A77" s="94" t="s">
        <v>255</v>
      </c>
      <c r="B77" s="66">
        <v>1</v>
      </c>
      <c r="C77" s="66">
        <v>592</v>
      </c>
      <c r="D77" s="66">
        <v>592</v>
      </c>
      <c r="E77" s="59">
        <v>2960</v>
      </c>
      <c r="F77" s="66">
        <v>1</v>
      </c>
      <c r="G77" s="66">
        <v>802</v>
      </c>
      <c r="H77" s="67">
        <f t="shared" si="44"/>
        <v>802</v>
      </c>
      <c r="I77" s="59">
        <v>9174</v>
      </c>
      <c r="J77" s="66">
        <v>1</v>
      </c>
      <c r="K77" s="66">
        <v>882</v>
      </c>
      <c r="L77" s="67">
        <f t="shared" ref="L77" si="48">K77*J77</f>
        <v>882</v>
      </c>
      <c r="M77" s="59">
        <f t="shared" ref="M77" si="49">L77*12</f>
        <v>10584</v>
      </c>
    </row>
    <row r="78" spans="1:16" ht="15">
      <c r="A78" s="94" t="s">
        <v>146</v>
      </c>
      <c r="B78" s="66">
        <v>1</v>
      </c>
      <c r="C78" s="66">
        <v>363</v>
      </c>
      <c r="D78" s="66">
        <v>363</v>
      </c>
      <c r="E78" s="59">
        <v>1815</v>
      </c>
      <c r="F78" s="66">
        <v>1</v>
      </c>
      <c r="G78" s="66">
        <v>400</v>
      </c>
      <c r="H78" s="67">
        <f t="shared" si="44"/>
        <v>400</v>
      </c>
      <c r="I78" s="59">
        <f t="shared" si="45"/>
        <v>4800</v>
      </c>
      <c r="J78" s="66">
        <v>1</v>
      </c>
      <c r="K78" s="66">
        <v>440</v>
      </c>
      <c r="L78" s="67">
        <f t="shared" si="46"/>
        <v>440</v>
      </c>
      <c r="M78" s="59">
        <f t="shared" ref="M78:M80" si="50">L78*12</f>
        <v>5280</v>
      </c>
    </row>
    <row r="79" spans="1:16" ht="15">
      <c r="A79" s="94" t="s">
        <v>146</v>
      </c>
      <c r="B79" s="66"/>
      <c r="C79" s="66"/>
      <c r="D79" s="67"/>
      <c r="E79" s="59"/>
      <c r="F79" s="57">
        <v>1</v>
      </c>
      <c r="G79" s="57">
        <v>532</v>
      </c>
      <c r="H79" s="58">
        <f t="shared" si="44"/>
        <v>532</v>
      </c>
      <c r="I79" s="59">
        <f t="shared" si="45"/>
        <v>6384</v>
      </c>
      <c r="J79" s="57">
        <v>1</v>
      </c>
      <c r="K79" s="57">
        <v>585</v>
      </c>
      <c r="L79" s="58">
        <f t="shared" si="46"/>
        <v>585</v>
      </c>
      <c r="M79" s="59">
        <f t="shared" si="50"/>
        <v>7020</v>
      </c>
    </row>
    <row r="80" spans="1:16" ht="15">
      <c r="A80" s="94" t="s">
        <v>272</v>
      </c>
      <c r="B80" s="66"/>
      <c r="C80" s="66"/>
      <c r="D80" s="67"/>
      <c r="E80" s="59"/>
      <c r="F80" s="57">
        <v>1</v>
      </c>
      <c r="G80" s="57">
        <v>600</v>
      </c>
      <c r="H80" s="58">
        <v>600</v>
      </c>
      <c r="I80" s="59">
        <v>4200</v>
      </c>
      <c r="J80" s="57">
        <v>1</v>
      </c>
      <c r="K80" s="57">
        <v>660</v>
      </c>
      <c r="L80" s="58">
        <f t="shared" si="46"/>
        <v>660</v>
      </c>
      <c r="M80" s="59">
        <f t="shared" si="50"/>
        <v>7920</v>
      </c>
    </row>
    <row r="81" spans="1:13" ht="15">
      <c r="A81" s="94" t="s">
        <v>252</v>
      </c>
      <c r="B81" s="66">
        <v>1</v>
      </c>
      <c r="C81" s="66">
        <v>545</v>
      </c>
      <c r="D81" s="66">
        <v>545</v>
      </c>
      <c r="E81" s="59">
        <v>2725</v>
      </c>
      <c r="F81" s="66">
        <v>1</v>
      </c>
      <c r="G81" s="66"/>
      <c r="H81" s="67"/>
      <c r="I81" s="59">
        <v>2640</v>
      </c>
      <c r="J81" s="66">
        <v>1</v>
      </c>
      <c r="K81" s="66"/>
      <c r="L81" s="67"/>
      <c r="M81" s="59">
        <v>0</v>
      </c>
    </row>
    <row r="82" spans="1:13" ht="15">
      <c r="A82" s="94" t="s">
        <v>253</v>
      </c>
      <c r="B82" s="66">
        <v>1</v>
      </c>
      <c r="C82" s="66">
        <v>616</v>
      </c>
      <c r="D82" s="66">
        <v>616</v>
      </c>
      <c r="E82" s="59">
        <v>3080</v>
      </c>
      <c r="F82" s="66"/>
      <c r="G82" s="66"/>
      <c r="H82" s="67"/>
      <c r="I82" s="59"/>
      <c r="J82" s="66"/>
      <c r="K82" s="66"/>
      <c r="L82" s="67"/>
      <c r="M82" s="59"/>
    </row>
    <row r="83" spans="1:13" ht="15">
      <c r="A83" s="94" t="s">
        <v>253</v>
      </c>
      <c r="B83" s="66">
        <v>2</v>
      </c>
      <c r="C83" s="66">
        <v>484</v>
      </c>
      <c r="D83" s="66">
        <v>968</v>
      </c>
      <c r="E83" s="59">
        <v>4960</v>
      </c>
      <c r="F83" s="66"/>
      <c r="G83" s="57"/>
      <c r="H83" s="67"/>
      <c r="I83" s="59"/>
      <c r="J83" s="66"/>
      <c r="K83" s="57"/>
      <c r="L83" s="67"/>
      <c r="M83" s="59"/>
    </row>
    <row r="84" spans="1:13" ht="15">
      <c r="A84" s="94" t="s">
        <v>253</v>
      </c>
      <c r="B84" s="66">
        <v>1</v>
      </c>
      <c r="C84" s="66">
        <v>364</v>
      </c>
      <c r="D84" s="66">
        <v>364</v>
      </c>
      <c r="E84" s="59">
        <v>1820</v>
      </c>
      <c r="F84" s="66"/>
      <c r="G84" s="66"/>
      <c r="H84" s="67"/>
      <c r="I84" s="59"/>
      <c r="J84" s="66"/>
      <c r="K84" s="66"/>
      <c r="L84" s="67"/>
      <c r="M84" s="59"/>
    </row>
    <row r="85" spans="1:13" ht="15">
      <c r="A85" s="65" t="s">
        <v>0</v>
      </c>
      <c r="B85" s="92">
        <f>SUM(B71:B84)</f>
        <v>10</v>
      </c>
      <c r="C85" s="92"/>
      <c r="D85" s="65">
        <v>5509</v>
      </c>
      <c r="E85" s="93">
        <v>27535</v>
      </c>
      <c r="F85" s="92">
        <v>13</v>
      </c>
      <c r="G85" s="65"/>
      <c r="H85" s="65">
        <v>7984</v>
      </c>
      <c r="I85" s="93">
        <v>92286</v>
      </c>
      <c r="J85" s="92">
        <f>SUM(J72:J84)</f>
        <v>13</v>
      </c>
      <c r="K85" s="65"/>
      <c r="L85" s="65">
        <f>SUM(L72:L84)</f>
        <v>8778</v>
      </c>
      <c r="M85" s="93">
        <f>SUM(M72:M84)</f>
        <v>105336</v>
      </c>
    </row>
    <row r="86" spans="1:13" ht="15">
      <c r="A86" s="65"/>
      <c r="B86" s="66"/>
      <c r="C86" s="66"/>
      <c r="D86" s="67"/>
      <c r="E86" s="59"/>
      <c r="F86" s="66"/>
      <c r="G86" s="67"/>
      <c r="H86" s="67"/>
      <c r="I86" s="59"/>
      <c r="J86" s="66"/>
      <c r="K86" s="67"/>
      <c r="L86" s="67"/>
      <c r="M86" s="59"/>
    </row>
    <row r="87" spans="1:13" ht="15">
      <c r="A87" s="68" t="s">
        <v>147</v>
      </c>
      <c r="B87" s="66"/>
      <c r="C87" s="67"/>
      <c r="D87" s="67"/>
      <c r="E87" s="59"/>
      <c r="F87" s="66"/>
      <c r="G87" s="67"/>
      <c r="H87" s="67"/>
      <c r="I87" s="59"/>
      <c r="J87" s="66"/>
      <c r="K87" s="67"/>
      <c r="L87" s="67"/>
      <c r="M87" s="59"/>
    </row>
    <row r="88" spans="1:13" ht="15">
      <c r="A88" s="94" t="s">
        <v>148</v>
      </c>
      <c r="B88" s="66">
        <v>1</v>
      </c>
      <c r="C88" s="67">
        <v>666</v>
      </c>
      <c r="D88" s="67">
        <f>C88*B88</f>
        <v>666</v>
      </c>
      <c r="E88" s="59">
        <f t="shared" ref="E88" si="51">D88*12</f>
        <v>7992</v>
      </c>
      <c r="F88" s="66">
        <v>1</v>
      </c>
      <c r="G88" s="67">
        <v>733</v>
      </c>
      <c r="H88" s="67">
        <f t="shared" ref="H88:H106" si="52">G88*F88</f>
        <v>733</v>
      </c>
      <c r="I88" s="59">
        <f t="shared" ref="I88:I104" si="53">H88*12</f>
        <v>8796</v>
      </c>
      <c r="J88" s="66">
        <v>1</v>
      </c>
      <c r="K88" s="57">
        <v>806</v>
      </c>
      <c r="L88" s="58">
        <f t="shared" ref="L88:L103" si="54">K88*J88</f>
        <v>806</v>
      </c>
      <c r="M88" s="59">
        <f t="shared" ref="M88:M103" si="55">L88*12</f>
        <v>9672</v>
      </c>
    </row>
    <row r="89" spans="1:13" ht="15">
      <c r="A89" s="94" t="s">
        <v>149</v>
      </c>
      <c r="B89" s="66">
        <v>1</v>
      </c>
      <c r="C89" s="67">
        <v>569</v>
      </c>
      <c r="D89" s="67">
        <f>C89*B89</f>
        <v>569</v>
      </c>
      <c r="E89" s="59">
        <f t="shared" ref="E89:E103" si="56">D89*12</f>
        <v>6828</v>
      </c>
      <c r="F89" s="66">
        <v>1</v>
      </c>
      <c r="G89" s="67">
        <v>626</v>
      </c>
      <c r="H89" s="67">
        <f t="shared" si="52"/>
        <v>626</v>
      </c>
      <c r="I89" s="59">
        <f t="shared" si="53"/>
        <v>7512</v>
      </c>
      <c r="J89" s="66">
        <v>1</v>
      </c>
      <c r="K89" s="57">
        <v>688</v>
      </c>
      <c r="L89" s="58">
        <f t="shared" si="54"/>
        <v>688</v>
      </c>
      <c r="M89" s="59">
        <f t="shared" si="55"/>
        <v>8256</v>
      </c>
    </row>
    <row r="90" spans="1:13" ht="15">
      <c r="A90" s="94" t="s">
        <v>150</v>
      </c>
      <c r="B90" s="66">
        <v>1</v>
      </c>
      <c r="C90" s="67">
        <v>533</v>
      </c>
      <c r="D90" s="67">
        <f t="shared" ref="D90:D104" si="57">C90*B90</f>
        <v>533</v>
      </c>
      <c r="E90" s="59">
        <f t="shared" si="56"/>
        <v>6396</v>
      </c>
      <c r="F90" s="66">
        <v>1</v>
      </c>
      <c r="G90" s="67">
        <v>586</v>
      </c>
      <c r="H90" s="67">
        <f t="shared" si="52"/>
        <v>586</v>
      </c>
      <c r="I90" s="59">
        <f t="shared" si="53"/>
        <v>7032</v>
      </c>
      <c r="J90" s="66">
        <v>1</v>
      </c>
      <c r="K90" s="66">
        <v>644</v>
      </c>
      <c r="L90" s="67">
        <f t="shared" si="54"/>
        <v>644</v>
      </c>
      <c r="M90" s="59">
        <f t="shared" si="55"/>
        <v>7728</v>
      </c>
    </row>
    <row r="91" spans="1:13" ht="15">
      <c r="A91" s="94" t="s">
        <v>151</v>
      </c>
      <c r="B91" s="66">
        <v>1</v>
      </c>
      <c r="C91" s="67">
        <v>521</v>
      </c>
      <c r="D91" s="67">
        <f t="shared" si="57"/>
        <v>521</v>
      </c>
      <c r="E91" s="59">
        <f t="shared" si="56"/>
        <v>6252</v>
      </c>
      <c r="F91" s="66">
        <v>1</v>
      </c>
      <c r="G91" s="67">
        <v>573</v>
      </c>
      <c r="H91" s="67">
        <f t="shared" si="52"/>
        <v>573</v>
      </c>
      <c r="I91" s="59">
        <f t="shared" si="53"/>
        <v>6876</v>
      </c>
      <c r="J91" s="66">
        <v>1</v>
      </c>
      <c r="K91" s="66">
        <v>630</v>
      </c>
      <c r="L91" s="67">
        <f t="shared" si="54"/>
        <v>630</v>
      </c>
      <c r="M91" s="59">
        <f t="shared" si="55"/>
        <v>7560</v>
      </c>
    </row>
    <row r="92" spans="1:13" ht="15">
      <c r="A92" s="94" t="s">
        <v>152</v>
      </c>
      <c r="B92" s="66">
        <v>1</v>
      </c>
      <c r="C92" s="67">
        <v>496</v>
      </c>
      <c r="D92" s="67">
        <f t="shared" si="57"/>
        <v>496</v>
      </c>
      <c r="E92" s="59">
        <f t="shared" si="56"/>
        <v>5952</v>
      </c>
      <c r="F92" s="66">
        <v>1</v>
      </c>
      <c r="G92" s="67">
        <v>545</v>
      </c>
      <c r="H92" s="67">
        <f t="shared" si="52"/>
        <v>545</v>
      </c>
      <c r="I92" s="59">
        <f t="shared" si="53"/>
        <v>6540</v>
      </c>
      <c r="J92" s="66">
        <v>1</v>
      </c>
      <c r="K92" s="66">
        <v>599</v>
      </c>
      <c r="L92" s="67">
        <f t="shared" si="54"/>
        <v>599</v>
      </c>
      <c r="M92" s="59">
        <f t="shared" si="55"/>
        <v>7188</v>
      </c>
    </row>
    <row r="93" spans="1:13" ht="15">
      <c r="A93" s="94" t="s">
        <v>153</v>
      </c>
      <c r="B93" s="66">
        <v>1</v>
      </c>
      <c r="C93" s="67">
        <v>496</v>
      </c>
      <c r="D93" s="67">
        <f t="shared" si="57"/>
        <v>496</v>
      </c>
      <c r="E93" s="59">
        <f t="shared" si="56"/>
        <v>5952</v>
      </c>
      <c r="F93" s="66">
        <v>1</v>
      </c>
      <c r="G93" s="67">
        <v>545</v>
      </c>
      <c r="H93" s="67">
        <f t="shared" si="52"/>
        <v>545</v>
      </c>
      <c r="I93" s="59">
        <f t="shared" si="53"/>
        <v>6540</v>
      </c>
      <c r="J93" s="66">
        <v>1</v>
      </c>
      <c r="K93" s="66">
        <v>599</v>
      </c>
      <c r="L93" s="67">
        <f t="shared" si="54"/>
        <v>599</v>
      </c>
      <c r="M93" s="59">
        <f t="shared" si="55"/>
        <v>7188</v>
      </c>
    </row>
    <row r="94" spans="1:13" ht="15">
      <c r="A94" s="94" t="s">
        <v>154</v>
      </c>
      <c r="B94" s="66">
        <v>1</v>
      </c>
      <c r="C94" s="67">
        <v>533</v>
      </c>
      <c r="D94" s="67">
        <f t="shared" si="57"/>
        <v>533</v>
      </c>
      <c r="E94" s="59">
        <f t="shared" si="56"/>
        <v>6396</v>
      </c>
      <c r="F94" s="66">
        <v>1</v>
      </c>
      <c r="G94" s="67">
        <v>586</v>
      </c>
      <c r="H94" s="67">
        <f t="shared" si="52"/>
        <v>586</v>
      </c>
      <c r="I94" s="59">
        <f t="shared" si="53"/>
        <v>7032</v>
      </c>
      <c r="J94" s="66">
        <v>1</v>
      </c>
      <c r="K94" s="66">
        <v>644</v>
      </c>
      <c r="L94" s="67">
        <f t="shared" si="54"/>
        <v>644</v>
      </c>
      <c r="M94" s="59">
        <f t="shared" si="55"/>
        <v>7728</v>
      </c>
    </row>
    <row r="95" spans="1:13" ht="15">
      <c r="A95" s="94" t="s">
        <v>155</v>
      </c>
      <c r="B95" s="66">
        <v>1</v>
      </c>
      <c r="C95" s="67">
        <v>424</v>
      </c>
      <c r="D95" s="67">
        <f t="shared" si="57"/>
        <v>424</v>
      </c>
      <c r="E95" s="59">
        <f t="shared" si="56"/>
        <v>5088</v>
      </c>
      <c r="F95" s="66">
        <v>1</v>
      </c>
      <c r="G95" s="67">
        <v>545</v>
      </c>
      <c r="H95" s="67">
        <f t="shared" si="52"/>
        <v>545</v>
      </c>
      <c r="I95" s="59">
        <v>6224</v>
      </c>
      <c r="J95" s="66">
        <v>1</v>
      </c>
      <c r="K95" s="66">
        <v>599</v>
      </c>
      <c r="L95" s="67">
        <f t="shared" si="54"/>
        <v>599</v>
      </c>
      <c r="M95" s="59">
        <f t="shared" si="55"/>
        <v>7188</v>
      </c>
    </row>
    <row r="96" spans="1:13" ht="15">
      <c r="A96" s="94" t="s">
        <v>156</v>
      </c>
      <c r="B96" s="66">
        <v>1</v>
      </c>
      <c r="C96" s="67">
        <v>569</v>
      </c>
      <c r="D96" s="67">
        <f t="shared" si="57"/>
        <v>569</v>
      </c>
      <c r="E96" s="59">
        <f t="shared" si="56"/>
        <v>6828</v>
      </c>
      <c r="F96" s="66">
        <v>1</v>
      </c>
      <c r="G96" s="67">
        <v>626</v>
      </c>
      <c r="H96" s="67">
        <f t="shared" si="52"/>
        <v>626</v>
      </c>
      <c r="I96" s="59">
        <f t="shared" si="53"/>
        <v>7512</v>
      </c>
      <c r="J96" s="66">
        <v>1</v>
      </c>
      <c r="K96" s="57">
        <v>688</v>
      </c>
      <c r="L96" s="58">
        <f t="shared" si="54"/>
        <v>688</v>
      </c>
      <c r="M96" s="59">
        <f t="shared" si="55"/>
        <v>8256</v>
      </c>
    </row>
    <row r="97" spans="1:13" ht="15">
      <c r="A97" s="94" t="s">
        <v>157</v>
      </c>
      <c r="B97" s="66">
        <v>1</v>
      </c>
      <c r="C97" s="67">
        <v>496</v>
      </c>
      <c r="D97" s="67">
        <f t="shared" si="57"/>
        <v>496</v>
      </c>
      <c r="E97" s="59">
        <f t="shared" si="56"/>
        <v>5952</v>
      </c>
      <c r="F97" s="66">
        <v>1</v>
      </c>
      <c r="G97" s="67">
        <v>545</v>
      </c>
      <c r="H97" s="67">
        <f t="shared" si="52"/>
        <v>545</v>
      </c>
      <c r="I97" s="59">
        <f t="shared" si="53"/>
        <v>6540</v>
      </c>
      <c r="J97" s="66">
        <v>1</v>
      </c>
      <c r="K97" s="66">
        <v>599</v>
      </c>
      <c r="L97" s="67">
        <f t="shared" si="54"/>
        <v>599</v>
      </c>
      <c r="M97" s="59">
        <f t="shared" si="55"/>
        <v>7188</v>
      </c>
    </row>
    <row r="98" spans="1:13" ht="15">
      <c r="A98" s="94" t="s">
        <v>158</v>
      </c>
      <c r="B98" s="66">
        <v>1</v>
      </c>
      <c r="C98" s="67">
        <v>496</v>
      </c>
      <c r="D98" s="67">
        <f t="shared" si="57"/>
        <v>496</v>
      </c>
      <c r="E98" s="59">
        <f t="shared" si="56"/>
        <v>5952</v>
      </c>
      <c r="F98" s="66">
        <v>1</v>
      </c>
      <c r="G98" s="67">
        <v>545</v>
      </c>
      <c r="H98" s="67">
        <f t="shared" si="52"/>
        <v>545</v>
      </c>
      <c r="I98" s="59">
        <f t="shared" si="53"/>
        <v>6540</v>
      </c>
      <c r="J98" s="66">
        <v>1</v>
      </c>
      <c r="K98" s="66">
        <v>599</v>
      </c>
      <c r="L98" s="67">
        <f t="shared" si="54"/>
        <v>599</v>
      </c>
      <c r="M98" s="59">
        <f t="shared" si="55"/>
        <v>7188</v>
      </c>
    </row>
    <row r="99" spans="1:13" ht="15">
      <c r="A99" s="94" t="s">
        <v>159</v>
      </c>
      <c r="B99" s="66">
        <v>1</v>
      </c>
      <c r="C99" s="67">
        <v>424</v>
      </c>
      <c r="D99" s="67">
        <f t="shared" si="57"/>
        <v>424</v>
      </c>
      <c r="E99" s="59">
        <f t="shared" si="56"/>
        <v>5088</v>
      </c>
      <c r="F99" s="66">
        <v>1</v>
      </c>
      <c r="G99" s="67">
        <v>545</v>
      </c>
      <c r="H99" s="67">
        <v>545</v>
      </c>
      <c r="I99" s="59">
        <v>6224</v>
      </c>
      <c r="J99" s="66">
        <v>1</v>
      </c>
      <c r="K99" s="66">
        <v>599</v>
      </c>
      <c r="L99" s="67">
        <f t="shared" si="54"/>
        <v>599</v>
      </c>
      <c r="M99" s="59">
        <f t="shared" si="55"/>
        <v>7188</v>
      </c>
    </row>
    <row r="100" spans="1:13" ht="24" customHeight="1">
      <c r="A100" s="94" t="s">
        <v>160</v>
      </c>
      <c r="B100" s="66">
        <v>1</v>
      </c>
      <c r="C100" s="67">
        <v>424</v>
      </c>
      <c r="D100" s="67">
        <f t="shared" si="57"/>
        <v>424</v>
      </c>
      <c r="E100" s="59">
        <f t="shared" si="56"/>
        <v>5088</v>
      </c>
      <c r="F100" s="66">
        <v>1</v>
      </c>
      <c r="G100" s="67">
        <v>545</v>
      </c>
      <c r="H100" s="67">
        <f t="shared" si="52"/>
        <v>545</v>
      </c>
      <c r="I100" s="59">
        <v>6224</v>
      </c>
      <c r="J100" s="66">
        <v>1</v>
      </c>
      <c r="K100" s="66">
        <v>599</v>
      </c>
      <c r="L100" s="67">
        <f t="shared" si="54"/>
        <v>599</v>
      </c>
      <c r="M100" s="59">
        <f t="shared" si="55"/>
        <v>7188</v>
      </c>
    </row>
    <row r="101" spans="1:13" ht="15">
      <c r="A101" s="94" t="s">
        <v>161</v>
      </c>
      <c r="B101" s="66">
        <v>1</v>
      </c>
      <c r="C101" s="67">
        <v>182</v>
      </c>
      <c r="D101" s="67">
        <f t="shared" si="57"/>
        <v>182</v>
      </c>
      <c r="E101" s="59">
        <f t="shared" si="56"/>
        <v>2184</v>
      </c>
      <c r="F101" s="66">
        <v>1</v>
      </c>
      <c r="G101" s="67">
        <v>200</v>
      </c>
      <c r="H101" s="67">
        <f t="shared" si="52"/>
        <v>200</v>
      </c>
      <c r="I101" s="59">
        <f t="shared" si="53"/>
        <v>2400</v>
      </c>
      <c r="J101" s="66">
        <v>1</v>
      </c>
      <c r="K101" s="66">
        <v>220</v>
      </c>
      <c r="L101" s="67">
        <f t="shared" si="54"/>
        <v>220</v>
      </c>
      <c r="M101" s="59">
        <f t="shared" si="55"/>
        <v>2640</v>
      </c>
    </row>
    <row r="102" spans="1:13" ht="15">
      <c r="A102" s="94" t="s">
        <v>133</v>
      </c>
      <c r="B102" s="66">
        <v>1</v>
      </c>
      <c r="C102" s="67">
        <v>326</v>
      </c>
      <c r="D102" s="67">
        <f t="shared" si="57"/>
        <v>326</v>
      </c>
      <c r="E102" s="59">
        <f t="shared" si="56"/>
        <v>3912</v>
      </c>
      <c r="F102" s="66">
        <v>1</v>
      </c>
      <c r="G102" s="67">
        <v>358</v>
      </c>
      <c r="H102" s="67">
        <f t="shared" si="52"/>
        <v>358</v>
      </c>
      <c r="I102" s="59">
        <f t="shared" si="53"/>
        <v>4296</v>
      </c>
      <c r="J102" s="66">
        <v>1</v>
      </c>
      <c r="K102" s="66">
        <v>393</v>
      </c>
      <c r="L102" s="67">
        <f t="shared" si="54"/>
        <v>393</v>
      </c>
      <c r="M102" s="59">
        <f t="shared" si="55"/>
        <v>4716</v>
      </c>
    </row>
    <row r="103" spans="1:13" ht="15">
      <c r="A103" s="94" t="s">
        <v>134</v>
      </c>
      <c r="B103" s="66">
        <v>1</v>
      </c>
      <c r="C103" s="67">
        <v>242</v>
      </c>
      <c r="D103" s="67">
        <f t="shared" si="57"/>
        <v>242</v>
      </c>
      <c r="E103" s="59">
        <f t="shared" si="56"/>
        <v>2904</v>
      </c>
      <c r="F103" s="66">
        <v>1</v>
      </c>
      <c r="G103" s="67">
        <v>266</v>
      </c>
      <c r="H103" s="67">
        <f t="shared" si="52"/>
        <v>266</v>
      </c>
      <c r="I103" s="59">
        <f t="shared" si="53"/>
        <v>3192</v>
      </c>
      <c r="J103" s="66">
        <v>1</v>
      </c>
      <c r="K103" s="57">
        <v>292</v>
      </c>
      <c r="L103" s="58">
        <f t="shared" si="54"/>
        <v>292</v>
      </c>
      <c r="M103" s="59">
        <f t="shared" si="55"/>
        <v>3504</v>
      </c>
    </row>
    <row r="104" spans="1:13" ht="15">
      <c r="A104" s="94" t="s">
        <v>202</v>
      </c>
      <c r="B104" s="66">
        <v>1</v>
      </c>
      <c r="C104" s="67">
        <v>800</v>
      </c>
      <c r="D104" s="67">
        <f t="shared" si="57"/>
        <v>800</v>
      </c>
      <c r="E104" s="59">
        <v>7852</v>
      </c>
      <c r="F104" s="66">
        <v>1</v>
      </c>
      <c r="G104" s="67">
        <v>880</v>
      </c>
      <c r="H104" s="67">
        <f t="shared" si="52"/>
        <v>880</v>
      </c>
      <c r="I104" s="59">
        <f t="shared" si="53"/>
        <v>10560</v>
      </c>
      <c r="J104" s="66">
        <v>1</v>
      </c>
      <c r="K104" s="66">
        <v>968</v>
      </c>
      <c r="L104" s="67">
        <f t="shared" ref="L104:L107" si="58">K104*J104</f>
        <v>968</v>
      </c>
      <c r="M104" s="59">
        <f t="shared" ref="M104:M107" si="59">L104*12</f>
        <v>11616</v>
      </c>
    </row>
    <row r="105" spans="1:13" ht="15">
      <c r="A105" s="94" t="s">
        <v>136</v>
      </c>
      <c r="B105" s="66"/>
      <c r="C105" s="67"/>
      <c r="D105" s="67"/>
      <c r="E105" s="59"/>
      <c r="F105" s="66">
        <v>2</v>
      </c>
      <c r="G105" s="67">
        <v>400</v>
      </c>
      <c r="H105" s="67">
        <v>800</v>
      </c>
      <c r="I105" s="59">
        <v>8000</v>
      </c>
      <c r="J105" s="66">
        <v>2</v>
      </c>
      <c r="K105" s="66">
        <v>440</v>
      </c>
      <c r="L105" s="67">
        <f t="shared" si="58"/>
        <v>880</v>
      </c>
      <c r="M105" s="59">
        <f t="shared" si="59"/>
        <v>10560</v>
      </c>
    </row>
    <row r="106" spans="1:13" ht="15">
      <c r="A106" s="94" t="s">
        <v>266</v>
      </c>
      <c r="B106" s="66"/>
      <c r="C106" s="67"/>
      <c r="D106" s="67"/>
      <c r="E106" s="59"/>
      <c r="F106" s="66">
        <v>1</v>
      </c>
      <c r="G106" s="67">
        <v>1210</v>
      </c>
      <c r="H106" s="67">
        <f t="shared" si="52"/>
        <v>1210</v>
      </c>
      <c r="I106" s="59">
        <v>13310</v>
      </c>
      <c r="J106" s="66">
        <v>1</v>
      </c>
      <c r="K106" s="66">
        <v>1330</v>
      </c>
      <c r="L106" s="67">
        <f t="shared" si="58"/>
        <v>1330</v>
      </c>
      <c r="M106" s="59">
        <f t="shared" si="59"/>
        <v>15960</v>
      </c>
    </row>
    <row r="107" spans="1:13" ht="15">
      <c r="A107" s="94" t="s">
        <v>267</v>
      </c>
      <c r="B107" s="66"/>
      <c r="C107" s="67"/>
      <c r="D107" s="67"/>
      <c r="E107" s="59"/>
      <c r="F107" s="66">
        <v>1</v>
      </c>
      <c r="G107" s="67">
        <v>448</v>
      </c>
      <c r="H107" s="67">
        <f t="shared" ref="H107" si="60">G107*F107</f>
        <v>448</v>
      </c>
      <c r="I107" s="59">
        <v>4928</v>
      </c>
      <c r="J107" s="66">
        <v>1</v>
      </c>
      <c r="K107" s="57">
        <v>492</v>
      </c>
      <c r="L107" s="58">
        <f t="shared" si="58"/>
        <v>492</v>
      </c>
      <c r="M107" s="59">
        <f t="shared" si="59"/>
        <v>5904</v>
      </c>
    </row>
    <row r="108" spans="1:13" ht="15">
      <c r="A108" s="94"/>
      <c r="B108" s="66"/>
      <c r="C108" s="67"/>
      <c r="D108" s="67"/>
      <c r="E108" s="59"/>
      <c r="F108" s="66"/>
      <c r="G108" s="67"/>
      <c r="H108" s="67"/>
      <c r="I108" s="59"/>
      <c r="J108" s="66"/>
      <c r="K108" s="57"/>
      <c r="L108" s="58"/>
      <c r="M108" s="59"/>
    </row>
    <row r="109" spans="1:13" ht="15">
      <c r="A109" s="65" t="s">
        <v>0</v>
      </c>
      <c r="B109" s="92">
        <v>17</v>
      </c>
      <c r="C109" s="65"/>
      <c r="D109" s="65">
        <f>SUM(D88:D106)</f>
        <v>8197</v>
      </c>
      <c r="E109" s="93">
        <f>SUM(E88:E106)</f>
        <v>96616</v>
      </c>
      <c r="F109" s="92">
        <f>SUM(F88:F108)</f>
        <v>21</v>
      </c>
      <c r="G109" s="65"/>
      <c r="H109" s="92">
        <f>SUM(H88:H108)</f>
        <v>11707</v>
      </c>
      <c r="I109" s="93">
        <f>SUM(I88:I108)</f>
        <v>136278</v>
      </c>
      <c r="J109" s="92">
        <f>SUM(J88:J108)</f>
        <v>21</v>
      </c>
      <c r="K109" s="57"/>
      <c r="L109" s="92">
        <f>SUM(L88:L108)</f>
        <v>12868</v>
      </c>
      <c r="M109" s="93">
        <f>SUM(M88:M108)</f>
        <v>154416</v>
      </c>
    </row>
    <row r="110" spans="1:13" ht="15">
      <c r="A110" s="65"/>
      <c r="B110" s="66"/>
      <c r="C110" s="67"/>
      <c r="D110" s="67"/>
      <c r="E110" s="59"/>
      <c r="F110" s="66"/>
      <c r="G110" s="67"/>
      <c r="H110" s="67"/>
      <c r="I110" s="59"/>
      <c r="J110" s="66"/>
      <c r="K110" s="67"/>
      <c r="L110" s="67"/>
      <c r="M110" s="59"/>
    </row>
    <row r="111" spans="1:13" ht="15">
      <c r="A111" s="81" t="s">
        <v>162</v>
      </c>
      <c r="B111" s="66"/>
      <c r="C111" s="67"/>
      <c r="D111" s="67"/>
      <c r="E111" s="59"/>
      <c r="F111" s="66"/>
      <c r="G111" s="67"/>
      <c r="H111" s="67"/>
      <c r="I111" s="59"/>
      <c r="J111" s="66"/>
      <c r="K111" s="67"/>
      <c r="L111" s="67"/>
      <c r="M111" s="59"/>
    </row>
    <row r="112" spans="1:13" ht="15">
      <c r="A112" s="94" t="s">
        <v>163</v>
      </c>
      <c r="B112" s="66">
        <v>1</v>
      </c>
      <c r="C112" s="67">
        <v>1242</v>
      </c>
      <c r="D112" s="67">
        <v>1242</v>
      </c>
      <c r="E112" s="59">
        <v>14620</v>
      </c>
      <c r="F112" s="66">
        <v>1</v>
      </c>
      <c r="G112" s="67">
        <v>1366</v>
      </c>
      <c r="H112" s="67">
        <f t="shared" ref="H112:H113" si="61">G112*F112</f>
        <v>1366</v>
      </c>
      <c r="I112" s="59">
        <f t="shared" ref="I112:I113" si="62">H112*12</f>
        <v>16392</v>
      </c>
      <c r="J112" s="66">
        <v>1</v>
      </c>
      <c r="K112" s="67">
        <v>1502</v>
      </c>
      <c r="L112" s="67">
        <f t="shared" ref="L112:L113" si="63">K112*J112</f>
        <v>1502</v>
      </c>
      <c r="M112" s="59">
        <f t="shared" ref="M112:M113" si="64">L112*12</f>
        <v>18024</v>
      </c>
    </row>
    <row r="113" spans="1:13" ht="15">
      <c r="A113" s="94" t="s">
        <v>139</v>
      </c>
      <c r="B113" s="66">
        <v>17</v>
      </c>
      <c r="C113" s="67">
        <v>678</v>
      </c>
      <c r="D113" s="67">
        <v>11526</v>
      </c>
      <c r="E113" s="59">
        <v>129634</v>
      </c>
      <c r="F113" s="66">
        <v>17</v>
      </c>
      <c r="G113" s="67">
        <v>746</v>
      </c>
      <c r="H113" s="67">
        <f t="shared" si="61"/>
        <v>12682</v>
      </c>
      <c r="I113" s="59">
        <f t="shared" si="62"/>
        <v>152184</v>
      </c>
      <c r="J113" s="66">
        <v>17</v>
      </c>
      <c r="K113" s="67">
        <v>820</v>
      </c>
      <c r="L113" s="67">
        <f t="shared" si="63"/>
        <v>13940</v>
      </c>
      <c r="M113" s="59">
        <f t="shared" si="64"/>
        <v>167280</v>
      </c>
    </row>
    <row r="114" spans="1:13" ht="15">
      <c r="A114" s="65"/>
      <c r="B114" s="66"/>
      <c r="C114" s="67"/>
      <c r="D114" s="67"/>
      <c r="E114" s="59"/>
      <c r="F114" s="66"/>
      <c r="G114" s="67"/>
      <c r="H114" s="67"/>
      <c r="I114" s="59"/>
      <c r="J114" s="66"/>
      <c r="K114" s="67"/>
      <c r="L114" s="67"/>
      <c r="M114" s="59"/>
    </row>
    <row r="115" spans="1:13" ht="15">
      <c r="A115" s="65" t="s">
        <v>0</v>
      </c>
      <c r="B115" s="92">
        <f>SUM(B112:B114)</f>
        <v>18</v>
      </c>
      <c r="C115" s="65"/>
      <c r="D115" s="65">
        <f>SUM(D112:D114)</f>
        <v>12768</v>
      </c>
      <c r="E115" s="93">
        <f>SUM(E112:E114)</f>
        <v>144254</v>
      </c>
      <c r="F115" s="92">
        <f>SUM(F111:F114)</f>
        <v>18</v>
      </c>
      <c r="G115" s="65"/>
      <c r="H115" s="92">
        <f>SUM(H112:H114)</f>
        <v>14048</v>
      </c>
      <c r="I115" s="93">
        <f>SUM(I112:I114)</f>
        <v>168576</v>
      </c>
      <c r="J115" s="92">
        <f>SUM(J111:J114)</f>
        <v>18</v>
      </c>
      <c r="K115" s="65"/>
      <c r="L115" s="92">
        <f>SUM(L112:L114)</f>
        <v>15442</v>
      </c>
      <c r="M115" s="93">
        <f>SUM(M112:M114)</f>
        <v>185304</v>
      </c>
    </row>
    <row r="116" spans="1:13" ht="15">
      <c r="A116" s="65"/>
      <c r="B116" s="66"/>
      <c r="C116" s="67"/>
      <c r="D116" s="67"/>
      <c r="E116" s="59"/>
      <c r="F116" s="66"/>
      <c r="G116" s="67"/>
      <c r="H116" s="67"/>
      <c r="I116" s="59"/>
      <c r="J116" s="66"/>
      <c r="K116" s="67"/>
      <c r="L116" s="67"/>
      <c r="M116" s="59"/>
    </row>
    <row r="117" spans="1:13" ht="15">
      <c r="A117" s="69" t="s">
        <v>164</v>
      </c>
      <c r="B117" s="66"/>
      <c r="C117" s="67"/>
      <c r="D117" s="67"/>
      <c r="E117" s="59"/>
      <c r="F117" s="66"/>
      <c r="G117" s="67"/>
      <c r="H117" s="67"/>
      <c r="I117" s="59"/>
      <c r="J117" s="66"/>
      <c r="K117" s="67"/>
      <c r="L117" s="67"/>
      <c r="M117" s="59"/>
    </row>
    <row r="118" spans="1:13" ht="15">
      <c r="A118" s="94" t="s">
        <v>165</v>
      </c>
      <c r="B118" s="66">
        <v>1</v>
      </c>
      <c r="C118" s="67">
        <v>605</v>
      </c>
      <c r="D118" s="67">
        <v>605</v>
      </c>
      <c r="E118" s="59">
        <v>7260</v>
      </c>
      <c r="F118" s="66">
        <v>1</v>
      </c>
      <c r="G118" s="67">
        <v>666</v>
      </c>
      <c r="H118" s="67">
        <f t="shared" ref="H118:H122" si="65">G118*F118</f>
        <v>666</v>
      </c>
      <c r="I118" s="59">
        <f t="shared" ref="I118:I123" si="66">H118*12</f>
        <v>7992</v>
      </c>
      <c r="J118" s="66">
        <v>1</v>
      </c>
      <c r="K118" s="67">
        <v>732</v>
      </c>
      <c r="L118" s="67">
        <f t="shared" ref="L118:L122" si="67">K118*J118</f>
        <v>732</v>
      </c>
      <c r="M118" s="59">
        <f t="shared" ref="M118:M124" si="68">L118*12</f>
        <v>8784</v>
      </c>
    </row>
    <row r="119" spans="1:13" ht="15">
      <c r="A119" s="94" t="s">
        <v>166</v>
      </c>
      <c r="B119" s="66">
        <v>1</v>
      </c>
      <c r="C119" s="67">
        <v>363</v>
      </c>
      <c r="D119" s="67">
        <v>363</v>
      </c>
      <c r="E119" s="59">
        <v>4356</v>
      </c>
      <c r="F119" s="66">
        <v>1</v>
      </c>
      <c r="G119" s="67">
        <v>400</v>
      </c>
      <c r="H119" s="67">
        <f t="shared" si="65"/>
        <v>400</v>
      </c>
      <c r="I119" s="59">
        <f t="shared" si="66"/>
        <v>4800</v>
      </c>
      <c r="J119" s="66">
        <v>1</v>
      </c>
      <c r="K119" s="67">
        <v>440</v>
      </c>
      <c r="L119" s="67">
        <f t="shared" si="67"/>
        <v>440</v>
      </c>
      <c r="M119" s="59">
        <f t="shared" si="68"/>
        <v>5280</v>
      </c>
    </row>
    <row r="120" spans="1:13" ht="15">
      <c r="A120" s="94" t="s">
        <v>167</v>
      </c>
      <c r="B120" s="66">
        <v>1</v>
      </c>
      <c r="C120" s="67">
        <v>363</v>
      </c>
      <c r="D120" s="67">
        <v>363</v>
      </c>
      <c r="E120" s="59">
        <v>4356</v>
      </c>
      <c r="F120" s="66">
        <v>1</v>
      </c>
      <c r="G120" s="67">
        <v>400</v>
      </c>
      <c r="H120" s="67">
        <f t="shared" si="65"/>
        <v>400</v>
      </c>
      <c r="I120" s="59">
        <f t="shared" si="66"/>
        <v>4800</v>
      </c>
      <c r="J120" s="66">
        <v>1</v>
      </c>
      <c r="K120" s="67">
        <v>440</v>
      </c>
      <c r="L120" s="67">
        <f t="shared" si="67"/>
        <v>440</v>
      </c>
      <c r="M120" s="59">
        <f t="shared" si="68"/>
        <v>5280</v>
      </c>
    </row>
    <row r="121" spans="1:13" ht="15">
      <c r="A121" s="94" t="s">
        <v>139</v>
      </c>
      <c r="B121" s="66">
        <v>1</v>
      </c>
      <c r="C121" s="67">
        <v>303</v>
      </c>
      <c r="D121" s="67">
        <v>303</v>
      </c>
      <c r="E121" s="59">
        <v>3636</v>
      </c>
      <c r="F121" s="66">
        <v>1</v>
      </c>
      <c r="G121" s="67">
        <v>333</v>
      </c>
      <c r="H121" s="67">
        <f t="shared" si="65"/>
        <v>333</v>
      </c>
      <c r="I121" s="59">
        <f t="shared" si="66"/>
        <v>3996</v>
      </c>
      <c r="J121" s="66">
        <v>1</v>
      </c>
      <c r="K121" s="67">
        <v>366</v>
      </c>
      <c r="L121" s="67">
        <f t="shared" si="67"/>
        <v>366</v>
      </c>
      <c r="M121" s="59">
        <f t="shared" si="68"/>
        <v>4392</v>
      </c>
    </row>
    <row r="122" spans="1:13" ht="15">
      <c r="A122" s="94" t="s">
        <v>168</v>
      </c>
      <c r="B122" s="66">
        <v>1</v>
      </c>
      <c r="C122" s="67">
        <v>182</v>
      </c>
      <c r="D122" s="67">
        <v>182</v>
      </c>
      <c r="E122" s="59">
        <v>2184</v>
      </c>
      <c r="F122" s="66">
        <v>1</v>
      </c>
      <c r="G122" s="67">
        <v>200</v>
      </c>
      <c r="H122" s="67">
        <f t="shared" si="65"/>
        <v>200</v>
      </c>
      <c r="I122" s="59">
        <f t="shared" si="66"/>
        <v>2400</v>
      </c>
      <c r="J122" s="66">
        <v>1</v>
      </c>
      <c r="K122" s="67">
        <v>220</v>
      </c>
      <c r="L122" s="67">
        <f t="shared" si="67"/>
        <v>220</v>
      </c>
      <c r="M122" s="59">
        <f t="shared" si="68"/>
        <v>2640</v>
      </c>
    </row>
    <row r="123" spans="1:13" ht="15">
      <c r="A123" s="94" t="s">
        <v>139</v>
      </c>
      <c r="B123" s="66">
        <v>3</v>
      </c>
      <c r="C123" s="67">
        <v>182</v>
      </c>
      <c r="D123" s="67">
        <v>546</v>
      </c>
      <c r="E123" s="59">
        <v>6552</v>
      </c>
      <c r="F123" s="66">
        <v>3</v>
      </c>
      <c r="G123" s="67">
        <v>200</v>
      </c>
      <c r="H123" s="67">
        <v>600</v>
      </c>
      <c r="I123" s="59">
        <f t="shared" si="66"/>
        <v>7200</v>
      </c>
      <c r="J123" s="66">
        <v>3</v>
      </c>
      <c r="K123" s="67">
        <v>220</v>
      </c>
      <c r="L123" s="67">
        <f t="shared" ref="L123" si="69">K123*J123</f>
        <v>660</v>
      </c>
      <c r="M123" s="59">
        <f t="shared" ref="M123" si="70">L123*12</f>
        <v>7920</v>
      </c>
    </row>
    <row r="124" spans="1:13" ht="15">
      <c r="A124" s="94" t="s">
        <v>134</v>
      </c>
      <c r="B124" s="66">
        <v>1</v>
      </c>
      <c r="C124" s="67">
        <v>242</v>
      </c>
      <c r="D124" s="67">
        <v>242</v>
      </c>
      <c r="E124" s="59">
        <v>2904</v>
      </c>
      <c r="F124" s="66">
        <v>1</v>
      </c>
      <c r="G124" s="67">
        <v>266</v>
      </c>
      <c r="H124" s="67">
        <f t="shared" ref="H124" si="71">G124*F124</f>
        <v>266</v>
      </c>
      <c r="I124" s="59">
        <f t="shared" ref="I124" si="72">H124*12</f>
        <v>3192</v>
      </c>
      <c r="J124" s="66">
        <v>1</v>
      </c>
      <c r="K124" s="67">
        <v>292</v>
      </c>
      <c r="L124" s="67">
        <f t="shared" ref="L124" si="73">K124*J124</f>
        <v>292</v>
      </c>
      <c r="M124" s="59">
        <f t="shared" si="68"/>
        <v>3504</v>
      </c>
    </row>
    <row r="125" spans="1:13" ht="15">
      <c r="A125" s="65"/>
      <c r="B125" s="66"/>
      <c r="C125" s="67"/>
      <c r="D125" s="67"/>
      <c r="E125" s="59"/>
      <c r="F125" s="66"/>
      <c r="G125" s="67"/>
      <c r="H125" s="67"/>
      <c r="I125" s="59"/>
      <c r="J125" s="66"/>
      <c r="K125" s="67"/>
      <c r="L125" s="67"/>
      <c r="M125" s="59"/>
    </row>
    <row r="126" spans="1:13" ht="15">
      <c r="A126" s="65" t="s">
        <v>0</v>
      </c>
      <c r="B126" s="92">
        <f>SUM(B118:B125)</f>
        <v>9</v>
      </c>
      <c r="C126" s="65"/>
      <c r="D126" s="65">
        <f>SUM(D118:D125)</f>
        <v>2604</v>
      </c>
      <c r="E126" s="93">
        <f>SUM(E118:E125)</f>
        <v>31248</v>
      </c>
      <c r="F126" s="92">
        <f>SUM(F118:F125)</f>
        <v>9</v>
      </c>
      <c r="G126" s="65"/>
      <c r="H126" s="92">
        <f>SUM(H118:H125)</f>
        <v>2865</v>
      </c>
      <c r="I126" s="93">
        <f>SUM(I118:I125)</f>
        <v>34380</v>
      </c>
      <c r="J126" s="92">
        <f>SUM(J118:J125)</f>
        <v>9</v>
      </c>
      <c r="K126" s="65"/>
      <c r="L126" s="92">
        <f>SUM(L118:L125)</f>
        <v>3150</v>
      </c>
      <c r="M126" s="93">
        <f>SUM(M118:M125)</f>
        <v>37800</v>
      </c>
    </row>
    <row r="127" spans="1:13" ht="15">
      <c r="A127" s="65"/>
      <c r="B127" s="66"/>
      <c r="C127" s="67"/>
      <c r="D127" s="67"/>
      <c r="E127" s="59"/>
      <c r="F127" s="66"/>
      <c r="G127" s="67"/>
      <c r="H127" s="67"/>
      <c r="I127" s="59"/>
      <c r="J127" s="66"/>
      <c r="K127" s="67"/>
      <c r="L127" s="67"/>
      <c r="M127" s="59"/>
    </row>
    <row r="128" spans="1:13" ht="15">
      <c r="A128" s="69" t="s">
        <v>169</v>
      </c>
      <c r="B128" s="66"/>
      <c r="C128" s="67"/>
      <c r="D128" s="67"/>
      <c r="E128" s="59"/>
      <c r="F128" s="66"/>
      <c r="G128" s="67"/>
      <c r="H128" s="67"/>
      <c r="I128" s="59"/>
      <c r="J128" s="66"/>
      <c r="K128" s="67"/>
      <c r="L128" s="67"/>
      <c r="M128" s="59"/>
    </row>
    <row r="129" spans="1:13" ht="15">
      <c r="A129" s="94" t="s">
        <v>248</v>
      </c>
      <c r="B129" s="66">
        <v>1</v>
      </c>
      <c r="C129" s="67">
        <v>149</v>
      </c>
      <c r="D129" s="67">
        <v>149</v>
      </c>
      <c r="E129" s="59">
        <v>1788</v>
      </c>
      <c r="F129" s="66">
        <v>1</v>
      </c>
      <c r="G129" s="67">
        <v>164</v>
      </c>
      <c r="H129" s="67">
        <f t="shared" ref="H129:H136" si="74">G129*F129</f>
        <v>164</v>
      </c>
      <c r="I129" s="59">
        <f t="shared" ref="I129:I136" si="75">H129*12</f>
        <v>1968</v>
      </c>
      <c r="J129" s="66">
        <v>1</v>
      </c>
      <c r="K129" s="67">
        <v>240</v>
      </c>
      <c r="L129" s="67">
        <f t="shared" ref="L129:L136" si="76">K129*J129</f>
        <v>240</v>
      </c>
      <c r="M129" s="59">
        <f t="shared" ref="M129:M136" si="77">L129*12</f>
        <v>2880</v>
      </c>
    </row>
    <row r="130" spans="1:13" ht="15">
      <c r="A130" s="94" t="s">
        <v>208</v>
      </c>
      <c r="B130" s="66">
        <v>1</v>
      </c>
      <c r="C130" s="67">
        <v>149</v>
      </c>
      <c r="D130" s="67">
        <v>149</v>
      </c>
      <c r="E130" s="59">
        <v>1788</v>
      </c>
      <c r="F130" s="66">
        <v>1</v>
      </c>
      <c r="G130" s="67">
        <v>164</v>
      </c>
      <c r="H130" s="67">
        <f t="shared" si="74"/>
        <v>164</v>
      </c>
      <c r="I130" s="59">
        <f t="shared" si="75"/>
        <v>1968</v>
      </c>
      <c r="J130" s="66">
        <v>1</v>
      </c>
      <c r="K130" s="67">
        <v>240</v>
      </c>
      <c r="L130" s="67">
        <f t="shared" si="76"/>
        <v>240</v>
      </c>
      <c r="M130" s="59">
        <f t="shared" si="77"/>
        <v>2880</v>
      </c>
    </row>
    <row r="131" spans="1:13" ht="15">
      <c r="A131" s="94" t="s">
        <v>209</v>
      </c>
      <c r="B131" s="66">
        <v>1</v>
      </c>
      <c r="C131" s="67">
        <v>149</v>
      </c>
      <c r="D131" s="67">
        <v>149</v>
      </c>
      <c r="E131" s="59">
        <v>1788</v>
      </c>
      <c r="F131" s="66">
        <v>1</v>
      </c>
      <c r="G131" s="67">
        <v>164</v>
      </c>
      <c r="H131" s="67">
        <f t="shared" si="74"/>
        <v>164</v>
      </c>
      <c r="I131" s="59">
        <f t="shared" si="75"/>
        <v>1968</v>
      </c>
      <c r="J131" s="66">
        <v>1</v>
      </c>
      <c r="K131" s="67">
        <v>240</v>
      </c>
      <c r="L131" s="67">
        <f t="shared" si="76"/>
        <v>240</v>
      </c>
      <c r="M131" s="59">
        <f t="shared" si="77"/>
        <v>2880</v>
      </c>
    </row>
    <row r="132" spans="1:13" ht="15">
      <c r="A132" s="94" t="s">
        <v>265</v>
      </c>
      <c r="B132" s="66"/>
      <c r="C132" s="67"/>
      <c r="D132" s="67"/>
      <c r="E132" s="59"/>
      <c r="F132" s="66">
        <v>1</v>
      </c>
      <c r="G132" s="67">
        <v>640</v>
      </c>
      <c r="H132" s="67">
        <f t="shared" ref="H132" si="78">G132*F132</f>
        <v>640</v>
      </c>
      <c r="I132" s="59">
        <f t="shared" ref="I132" si="79">H132*12</f>
        <v>7680</v>
      </c>
      <c r="J132" s="66">
        <v>1</v>
      </c>
      <c r="K132" s="67">
        <v>704</v>
      </c>
      <c r="L132" s="67">
        <f t="shared" si="76"/>
        <v>704</v>
      </c>
      <c r="M132" s="59">
        <f t="shared" si="77"/>
        <v>8448</v>
      </c>
    </row>
    <row r="133" spans="1:13" ht="15">
      <c r="A133" s="94" t="s">
        <v>210</v>
      </c>
      <c r="B133" s="66">
        <v>1</v>
      </c>
      <c r="C133" s="67">
        <v>149</v>
      </c>
      <c r="D133" s="67">
        <v>149</v>
      </c>
      <c r="E133" s="59">
        <v>1788</v>
      </c>
      <c r="F133" s="66">
        <v>1</v>
      </c>
      <c r="G133" s="67">
        <v>164</v>
      </c>
      <c r="H133" s="67">
        <f t="shared" si="74"/>
        <v>164</v>
      </c>
      <c r="I133" s="59">
        <f t="shared" si="75"/>
        <v>1968</v>
      </c>
      <c r="J133" s="66">
        <v>1</v>
      </c>
      <c r="K133" s="67">
        <v>240</v>
      </c>
      <c r="L133" s="67">
        <f t="shared" si="76"/>
        <v>240</v>
      </c>
      <c r="M133" s="59">
        <f t="shared" si="77"/>
        <v>2880</v>
      </c>
    </row>
    <row r="134" spans="1:13" ht="15">
      <c r="A134" s="94" t="s">
        <v>211</v>
      </c>
      <c r="B134" s="66">
        <v>1</v>
      </c>
      <c r="C134" s="67">
        <v>149</v>
      </c>
      <c r="D134" s="67">
        <v>149</v>
      </c>
      <c r="E134" s="59">
        <v>1788</v>
      </c>
      <c r="F134" s="66">
        <v>1</v>
      </c>
      <c r="G134" s="67">
        <v>164</v>
      </c>
      <c r="H134" s="67">
        <f t="shared" si="74"/>
        <v>164</v>
      </c>
      <c r="I134" s="59">
        <f t="shared" si="75"/>
        <v>1968</v>
      </c>
      <c r="J134" s="66">
        <v>1</v>
      </c>
      <c r="K134" s="67">
        <v>240</v>
      </c>
      <c r="L134" s="67">
        <f t="shared" si="76"/>
        <v>240</v>
      </c>
      <c r="M134" s="59">
        <f t="shared" si="77"/>
        <v>2880</v>
      </c>
    </row>
    <row r="135" spans="1:13" ht="15">
      <c r="A135" s="94" t="s">
        <v>212</v>
      </c>
      <c r="B135" s="66">
        <v>1</v>
      </c>
      <c r="C135" s="67">
        <v>149</v>
      </c>
      <c r="D135" s="67">
        <v>149</v>
      </c>
      <c r="E135" s="59">
        <v>1788</v>
      </c>
      <c r="F135" s="66">
        <v>1</v>
      </c>
      <c r="G135" s="67">
        <v>164</v>
      </c>
      <c r="H135" s="67">
        <f t="shared" si="74"/>
        <v>164</v>
      </c>
      <c r="I135" s="59">
        <f t="shared" si="75"/>
        <v>1968</v>
      </c>
      <c r="J135" s="66">
        <v>1</v>
      </c>
      <c r="K135" s="67">
        <v>240</v>
      </c>
      <c r="L135" s="67">
        <f t="shared" si="76"/>
        <v>240</v>
      </c>
      <c r="M135" s="59">
        <f t="shared" si="77"/>
        <v>2880</v>
      </c>
    </row>
    <row r="136" spans="1:13" ht="15">
      <c r="A136" s="94" t="s">
        <v>213</v>
      </c>
      <c r="B136" s="66">
        <v>1</v>
      </c>
      <c r="C136" s="67">
        <v>149</v>
      </c>
      <c r="D136" s="67">
        <v>149</v>
      </c>
      <c r="E136" s="59">
        <v>1788</v>
      </c>
      <c r="F136" s="66">
        <v>1</v>
      </c>
      <c r="G136" s="67">
        <v>164</v>
      </c>
      <c r="H136" s="67">
        <f t="shared" si="74"/>
        <v>164</v>
      </c>
      <c r="I136" s="59">
        <f t="shared" si="75"/>
        <v>1968</v>
      </c>
      <c r="J136" s="66">
        <v>1</v>
      </c>
      <c r="K136" s="67">
        <v>240</v>
      </c>
      <c r="L136" s="67">
        <f t="shared" si="76"/>
        <v>240</v>
      </c>
      <c r="M136" s="59">
        <f t="shared" si="77"/>
        <v>2880</v>
      </c>
    </row>
    <row r="137" spans="1:13" ht="15">
      <c r="A137" s="65"/>
      <c r="B137" s="66"/>
      <c r="C137" s="67"/>
      <c r="D137" s="67"/>
      <c r="E137" s="59"/>
      <c r="F137" s="66"/>
      <c r="G137" s="67"/>
      <c r="H137" s="67"/>
      <c r="I137" s="59"/>
      <c r="J137" s="66"/>
      <c r="K137" s="67"/>
      <c r="L137" s="67"/>
      <c r="M137" s="59"/>
    </row>
    <row r="138" spans="1:13" ht="15">
      <c r="A138" s="65" t="s">
        <v>0</v>
      </c>
      <c r="B138" s="92">
        <f>SUM(B129:B137)</f>
        <v>7</v>
      </c>
      <c r="C138" s="65"/>
      <c r="D138" s="65">
        <f>SUM(D129:D137)</f>
        <v>1043</v>
      </c>
      <c r="E138" s="93">
        <f>SUM(E129:E137)</f>
        <v>12516</v>
      </c>
      <c r="F138" s="92">
        <f>SUM(F128:F137)</f>
        <v>8</v>
      </c>
      <c r="G138" s="65"/>
      <c r="H138" s="65">
        <f>SUM(H129:H137)</f>
        <v>1788</v>
      </c>
      <c r="I138" s="93">
        <f>SUM(I129:I137)</f>
        <v>21456</v>
      </c>
      <c r="J138" s="92">
        <f>SUM(J128:J137)</f>
        <v>8</v>
      </c>
      <c r="K138" s="65"/>
      <c r="L138" s="92">
        <f>SUM(L129:L137)</f>
        <v>2384</v>
      </c>
      <c r="M138" s="93">
        <f>SUM(M129:M137)</f>
        <v>28608</v>
      </c>
    </row>
    <row r="139" spans="1:13" ht="15">
      <c r="A139" s="65"/>
      <c r="B139" s="66"/>
      <c r="C139" s="67"/>
      <c r="D139" s="67"/>
      <c r="E139" s="59"/>
      <c r="F139" s="66"/>
      <c r="G139" s="67"/>
      <c r="H139" s="67"/>
      <c r="I139" s="59"/>
      <c r="J139" s="66"/>
      <c r="K139" s="67"/>
      <c r="L139" s="67"/>
      <c r="M139" s="59"/>
    </row>
    <row r="140" spans="1:13" ht="18.75" customHeight="1">
      <c r="A140" s="68" t="s">
        <v>170</v>
      </c>
      <c r="B140" s="66"/>
      <c r="C140" s="67"/>
      <c r="D140" s="67"/>
      <c r="E140" s="59"/>
      <c r="F140" s="66"/>
      <c r="G140" s="67"/>
      <c r="H140" s="67"/>
      <c r="I140" s="59"/>
      <c r="J140" s="66"/>
      <c r="K140" s="67"/>
      <c r="L140" s="67"/>
      <c r="M140" s="59"/>
    </row>
    <row r="141" spans="1:13" ht="15">
      <c r="A141" s="94" t="s">
        <v>214</v>
      </c>
      <c r="B141" s="66">
        <v>1</v>
      </c>
      <c r="C141" s="67">
        <v>149</v>
      </c>
      <c r="D141" s="67">
        <v>149</v>
      </c>
      <c r="E141" s="59">
        <v>1788</v>
      </c>
      <c r="F141" s="66">
        <v>1</v>
      </c>
      <c r="G141" s="57">
        <v>164</v>
      </c>
      <c r="H141" s="58">
        <f t="shared" ref="H141:H167" si="80">G141*F141</f>
        <v>164</v>
      </c>
      <c r="I141" s="59">
        <f>H141*12</f>
        <v>1968</v>
      </c>
      <c r="J141" s="66">
        <v>1</v>
      </c>
      <c r="K141" s="57">
        <v>240</v>
      </c>
      <c r="L141" s="58">
        <f t="shared" ref="L141:L168" si="81">K141*J141</f>
        <v>240</v>
      </c>
      <c r="M141" s="59">
        <f>L141*12</f>
        <v>2880</v>
      </c>
    </row>
    <row r="142" spans="1:13" ht="15">
      <c r="A142" s="94" t="s">
        <v>216</v>
      </c>
      <c r="B142" s="66">
        <v>1</v>
      </c>
      <c r="C142" s="67">
        <v>149</v>
      </c>
      <c r="D142" s="67">
        <v>149</v>
      </c>
      <c r="E142" s="59">
        <v>1788</v>
      </c>
      <c r="F142" s="66">
        <v>1</v>
      </c>
      <c r="G142" s="57">
        <v>164</v>
      </c>
      <c r="H142" s="58">
        <f t="shared" si="80"/>
        <v>164</v>
      </c>
      <c r="I142" s="59">
        <f>H142*12</f>
        <v>1968</v>
      </c>
      <c r="J142" s="66">
        <v>1</v>
      </c>
      <c r="K142" s="57">
        <v>240</v>
      </c>
      <c r="L142" s="58">
        <f t="shared" si="81"/>
        <v>240</v>
      </c>
      <c r="M142" s="59">
        <f>L142*12</f>
        <v>2880</v>
      </c>
    </row>
    <row r="143" spans="1:13" ht="15">
      <c r="A143" s="94" t="s">
        <v>215</v>
      </c>
      <c r="B143" s="66">
        <v>1</v>
      </c>
      <c r="C143" s="67">
        <v>149</v>
      </c>
      <c r="D143" s="67">
        <v>149</v>
      </c>
      <c r="E143" s="59">
        <v>1788</v>
      </c>
      <c r="F143" s="66">
        <v>1</v>
      </c>
      <c r="G143" s="57">
        <v>164</v>
      </c>
      <c r="H143" s="58">
        <f t="shared" si="80"/>
        <v>164</v>
      </c>
      <c r="I143" s="59">
        <f t="shared" ref="I143:I149" si="82">H143*12</f>
        <v>1968</v>
      </c>
      <c r="J143" s="66">
        <v>1</v>
      </c>
      <c r="K143" s="57">
        <v>240</v>
      </c>
      <c r="L143" s="58">
        <f t="shared" si="81"/>
        <v>240</v>
      </c>
      <c r="M143" s="59">
        <f t="shared" ref="M143:M149" si="83">L143*12</f>
        <v>2880</v>
      </c>
    </row>
    <row r="144" spans="1:13" ht="15">
      <c r="A144" s="94" t="s">
        <v>171</v>
      </c>
      <c r="B144" s="66">
        <v>1</v>
      </c>
      <c r="C144" s="67">
        <v>149</v>
      </c>
      <c r="D144" s="67">
        <v>149</v>
      </c>
      <c r="E144" s="59">
        <v>1788</v>
      </c>
      <c r="F144" s="66">
        <v>1</v>
      </c>
      <c r="G144" s="57">
        <v>164</v>
      </c>
      <c r="H144" s="58">
        <f t="shared" si="80"/>
        <v>164</v>
      </c>
      <c r="I144" s="59">
        <f t="shared" si="82"/>
        <v>1968</v>
      </c>
      <c r="J144" s="66">
        <v>1</v>
      </c>
      <c r="K144" s="57">
        <v>240</v>
      </c>
      <c r="L144" s="58">
        <f t="shared" si="81"/>
        <v>240</v>
      </c>
      <c r="M144" s="59">
        <f t="shared" si="83"/>
        <v>2880</v>
      </c>
    </row>
    <row r="145" spans="1:13" ht="15">
      <c r="A145" s="94" t="s">
        <v>217</v>
      </c>
      <c r="B145" s="66">
        <v>1</v>
      </c>
      <c r="C145" s="67">
        <v>149</v>
      </c>
      <c r="D145" s="67">
        <v>149</v>
      </c>
      <c r="E145" s="59">
        <v>1788</v>
      </c>
      <c r="F145" s="66">
        <v>1</v>
      </c>
      <c r="G145" s="57">
        <v>164</v>
      </c>
      <c r="H145" s="58">
        <f t="shared" si="80"/>
        <v>164</v>
      </c>
      <c r="I145" s="59">
        <f t="shared" si="82"/>
        <v>1968</v>
      </c>
      <c r="J145" s="66">
        <v>1</v>
      </c>
      <c r="K145" s="57">
        <v>240</v>
      </c>
      <c r="L145" s="58">
        <f t="shared" si="81"/>
        <v>240</v>
      </c>
      <c r="M145" s="59">
        <f t="shared" si="83"/>
        <v>2880</v>
      </c>
    </row>
    <row r="146" spans="1:13" ht="15">
      <c r="A146" s="94" t="s">
        <v>172</v>
      </c>
      <c r="B146" s="66">
        <v>1</v>
      </c>
      <c r="C146" s="67">
        <v>149</v>
      </c>
      <c r="D146" s="67">
        <v>149</v>
      </c>
      <c r="E146" s="59">
        <v>1788</v>
      </c>
      <c r="F146" s="66">
        <v>1</v>
      </c>
      <c r="G146" s="57">
        <v>164</v>
      </c>
      <c r="H146" s="58">
        <f t="shared" si="80"/>
        <v>164</v>
      </c>
      <c r="I146" s="59">
        <f t="shared" si="82"/>
        <v>1968</v>
      </c>
      <c r="J146" s="66">
        <v>1</v>
      </c>
      <c r="K146" s="57">
        <v>240</v>
      </c>
      <c r="L146" s="58">
        <f t="shared" si="81"/>
        <v>240</v>
      </c>
      <c r="M146" s="59">
        <f t="shared" si="83"/>
        <v>2880</v>
      </c>
    </row>
    <row r="147" spans="1:13" ht="15">
      <c r="A147" s="94" t="s">
        <v>218</v>
      </c>
      <c r="B147" s="66">
        <v>1</v>
      </c>
      <c r="C147" s="67">
        <v>149</v>
      </c>
      <c r="D147" s="67">
        <v>149</v>
      </c>
      <c r="E147" s="59">
        <v>1788</v>
      </c>
      <c r="F147" s="66">
        <v>1</v>
      </c>
      <c r="G147" s="57">
        <v>164</v>
      </c>
      <c r="H147" s="58">
        <f t="shared" si="80"/>
        <v>164</v>
      </c>
      <c r="I147" s="59">
        <f t="shared" si="82"/>
        <v>1968</v>
      </c>
      <c r="J147" s="66">
        <v>1</v>
      </c>
      <c r="K147" s="57">
        <v>240</v>
      </c>
      <c r="L147" s="58">
        <f t="shared" si="81"/>
        <v>240</v>
      </c>
      <c r="M147" s="59">
        <f t="shared" si="83"/>
        <v>2880</v>
      </c>
    </row>
    <row r="148" spans="1:13" ht="15">
      <c r="A148" s="94" t="s">
        <v>219</v>
      </c>
      <c r="B148" s="66">
        <v>1</v>
      </c>
      <c r="C148" s="67">
        <v>149</v>
      </c>
      <c r="D148" s="67">
        <v>149</v>
      </c>
      <c r="E148" s="59">
        <v>1788</v>
      </c>
      <c r="F148" s="66">
        <v>1</v>
      </c>
      <c r="G148" s="57">
        <v>164</v>
      </c>
      <c r="H148" s="58">
        <f t="shared" si="80"/>
        <v>164</v>
      </c>
      <c r="I148" s="59">
        <f t="shared" si="82"/>
        <v>1968</v>
      </c>
      <c r="J148" s="66">
        <v>1</v>
      </c>
      <c r="K148" s="57">
        <v>240</v>
      </c>
      <c r="L148" s="58">
        <f t="shared" si="81"/>
        <v>240</v>
      </c>
      <c r="M148" s="59">
        <f t="shared" si="83"/>
        <v>2880</v>
      </c>
    </row>
    <row r="149" spans="1:13" ht="15">
      <c r="A149" s="94" t="s">
        <v>220</v>
      </c>
      <c r="B149" s="66">
        <v>1</v>
      </c>
      <c r="C149" s="67">
        <v>149</v>
      </c>
      <c r="D149" s="67">
        <v>149</v>
      </c>
      <c r="E149" s="59">
        <v>1788</v>
      </c>
      <c r="F149" s="66">
        <v>1</v>
      </c>
      <c r="G149" s="57">
        <v>164</v>
      </c>
      <c r="H149" s="58">
        <f t="shared" si="80"/>
        <v>164</v>
      </c>
      <c r="I149" s="59">
        <f t="shared" si="82"/>
        <v>1968</v>
      </c>
      <c r="J149" s="66">
        <v>1</v>
      </c>
      <c r="K149" s="57">
        <v>240</v>
      </c>
      <c r="L149" s="58">
        <f t="shared" si="81"/>
        <v>240</v>
      </c>
      <c r="M149" s="59">
        <f t="shared" si="83"/>
        <v>2880</v>
      </c>
    </row>
    <row r="150" spans="1:13" ht="15">
      <c r="A150" s="94" t="s">
        <v>221</v>
      </c>
      <c r="B150" s="66">
        <v>1</v>
      </c>
      <c r="C150" s="67">
        <v>149</v>
      </c>
      <c r="D150" s="67">
        <v>149</v>
      </c>
      <c r="E150" s="59">
        <v>1788</v>
      </c>
      <c r="F150" s="66">
        <v>1</v>
      </c>
      <c r="G150" s="57">
        <v>164</v>
      </c>
      <c r="H150" s="58">
        <f t="shared" si="80"/>
        <v>164</v>
      </c>
      <c r="I150" s="59">
        <f>H150*12</f>
        <v>1968</v>
      </c>
      <c r="J150" s="66">
        <v>1</v>
      </c>
      <c r="K150" s="57">
        <v>240</v>
      </c>
      <c r="L150" s="58">
        <f t="shared" si="81"/>
        <v>240</v>
      </c>
      <c r="M150" s="59">
        <f>L150*12</f>
        <v>2880</v>
      </c>
    </row>
    <row r="151" spans="1:13" ht="15">
      <c r="A151" s="94" t="s">
        <v>222</v>
      </c>
      <c r="B151" s="66">
        <v>1</v>
      </c>
      <c r="C151" s="67">
        <v>149</v>
      </c>
      <c r="D151" s="67">
        <v>149</v>
      </c>
      <c r="E151" s="59">
        <v>1788</v>
      </c>
      <c r="F151" s="66">
        <v>1</v>
      </c>
      <c r="G151" s="57">
        <v>164</v>
      </c>
      <c r="H151" s="58">
        <f t="shared" si="80"/>
        <v>164</v>
      </c>
      <c r="I151" s="59">
        <f>H151*12</f>
        <v>1968</v>
      </c>
      <c r="J151" s="66">
        <v>1</v>
      </c>
      <c r="K151" s="57">
        <v>240</v>
      </c>
      <c r="L151" s="58">
        <f t="shared" si="81"/>
        <v>240</v>
      </c>
      <c r="M151" s="59">
        <f>L151*12</f>
        <v>2880</v>
      </c>
    </row>
    <row r="152" spans="1:13" ht="15">
      <c r="A152" s="94" t="s">
        <v>223</v>
      </c>
      <c r="B152" s="66">
        <v>1</v>
      </c>
      <c r="C152" s="67">
        <v>149</v>
      </c>
      <c r="D152" s="67">
        <f t="shared" ref="D152:D167" si="84">C152*B152</f>
        <v>149</v>
      </c>
      <c r="E152" s="59">
        <f t="shared" ref="E152:E167" si="85">D152*12</f>
        <v>1788</v>
      </c>
      <c r="F152" s="66">
        <v>1</v>
      </c>
      <c r="G152" s="57">
        <v>164</v>
      </c>
      <c r="H152" s="58">
        <f t="shared" si="80"/>
        <v>164</v>
      </c>
      <c r="I152" s="59">
        <f t="shared" ref="I152:I158" si="86">H152*12</f>
        <v>1968</v>
      </c>
      <c r="J152" s="66">
        <v>1</v>
      </c>
      <c r="K152" s="57">
        <v>240</v>
      </c>
      <c r="L152" s="58">
        <f t="shared" si="81"/>
        <v>240</v>
      </c>
      <c r="M152" s="59">
        <f t="shared" ref="M152:M158" si="87">L152*12</f>
        <v>2880</v>
      </c>
    </row>
    <row r="153" spans="1:13" ht="15">
      <c r="A153" s="94" t="s">
        <v>224</v>
      </c>
      <c r="B153" s="66">
        <v>1</v>
      </c>
      <c r="C153" s="67">
        <v>149</v>
      </c>
      <c r="D153" s="67">
        <f t="shared" si="84"/>
        <v>149</v>
      </c>
      <c r="E153" s="59">
        <f t="shared" si="85"/>
        <v>1788</v>
      </c>
      <c r="F153" s="66">
        <v>1</v>
      </c>
      <c r="G153" s="57">
        <v>164</v>
      </c>
      <c r="H153" s="58">
        <f t="shared" si="80"/>
        <v>164</v>
      </c>
      <c r="I153" s="59">
        <f t="shared" si="86"/>
        <v>1968</v>
      </c>
      <c r="J153" s="66">
        <v>1</v>
      </c>
      <c r="K153" s="57">
        <v>240</v>
      </c>
      <c r="L153" s="58">
        <f t="shared" si="81"/>
        <v>240</v>
      </c>
      <c r="M153" s="59">
        <f t="shared" si="87"/>
        <v>2880</v>
      </c>
    </row>
    <row r="154" spans="1:13" ht="15">
      <c r="A154" s="94" t="s">
        <v>232</v>
      </c>
      <c r="B154" s="66">
        <v>1</v>
      </c>
      <c r="C154" s="67">
        <v>149</v>
      </c>
      <c r="D154" s="67">
        <f t="shared" si="84"/>
        <v>149</v>
      </c>
      <c r="E154" s="59">
        <f t="shared" si="85"/>
        <v>1788</v>
      </c>
      <c r="F154" s="66">
        <v>1</v>
      </c>
      <c r="G154" s="57">
        <v>164</v>
      </c>
      <c r="H154" s="58">
        <f t="shared" si="80"/>
        <v>164</v>
      </c>
      <c r="I154" s="59">
        <f t="shared" si="86"/>
        <v>1968</v>
      </c>
      <c r="J154" s="66">
        <v>1</v>
      </c>
      <c r="K154" s="57">
        <v>240</v>
      </c>
      <c r="L154" s="58">
        <f t="shared" si="81"/>
        <v>240</v>
      </c>
      <c r="M154" s="59">
        <f t="shared" si="87"/>
        <v>2880</v>
      </c>
    </row>
    <row r="155" spans="1:13" ht="15">
      <c r="A155" s="94" t="s">
        <v>231</v>
      </c>
      <c r="B155" s="66">
        <v>1</v>
      </c>
      <c r="C155" s="67">
        <v>149</v>
      </c>
      <c r="D155" s="67">
        <f t="shared" si="84"/>
        <v>149</v>
      </c>
      <c r="E155" s="59">
        <f t="shared" si="85"/>
        <v>1788</v>
      </c>
      <c r="F155" s="66">
        <v>1</v>
      </c>
      <c r="G155" s="57">
        <v>164</v>
      </c>
      <c r="H155" s="58">
        <f t="shared" si="80"/>
        <v>164</v>
      </c>
      <c r="I155" s="59">
        <f t="shared" si="86"/>
        <v>1968</v>
      </c>
      <c r="J155" s="66">
        <v>1</v>
      </c>
      <c r="K155" s="57">
        <v>240</v>
      </c>
      <c r="L155" s="58">
        <f t="shared" si="81"/>
        <v>240</v>
      </c>
      <c r="M155" s="59">
        <f t="shared" si="87"/>
        <v>2880</v>
      </c>
    </row>
    <row r="156" spans="1:13" ht="15">
      <c r="A156" s="94" t="s">
        <v>225</v>
      </c>
      <c r="B156" s="66">
        <v>1</v>
      </c>
      <c r="C156" s="67">
        <v>149</v>
      </c>
      <c r="D156" s="67">
        <f t="shared" si="84"/>
        <v>149</v>
      </c>
      <c r="E156" s="59">
        <f t="shared" si="85"/>
        <v>1788</v>
      </c>
      <c r="F156" s="66">
        <v>1</v>
      </c>
      <c r="G156" s="57">
        <v>164</v>
      </c>
      <c r="H156" s="58">
        <f t="shared" si="80"/>
        <v>164</v>
      </c>
      <c r="I156" s="59">
        <f t="shared" si="86"/>
        <v>1968</v>
      </c>
      <c r="J156" s="66">
        <v>1</v>
      </c>
      <c r="K156" s="57">
        <v>240</v>
      </c>
      <c r="L156" s="58">
        <f t="shared" si="81"/>
        <v>240</v>
      </c>
      <c r="M156" s="59">
        <f t="shared" si="87"/>
        <v>2880</v>
      </c>
    </row>
    <row r="157" spans="1:13" ht="15">
      <c r="A157" s="94" t="s">
        <v>226</v>
      </c>
      <c r="B157" s="66">
        <v>1</v>
      </c>
      <c r="C157" s="67">
        <v>149</v>
      </c>
      <c r="D157" s="67">
        <f t="shared" si="84"/>
        <v>149</v>
      </c>
      <c r="E157" s="59">
        <f t="shared" si="85"/>
        <v>1788</v>
      </c>
      <c r="F157" s="66">
        <v>1</v>
      </c>
      <c r="G157" s="57">
        <v>164</v>
      </c>
      <c r="H157" s="58">
        <f t="shared" si="80"/>
        <v>164</v>
      </c>
      <c r="I157" s="59">
        <f t="shared" si="86"/>
        <v>1968</v>
      </c>
      <c r="J157" s="66">
        <v>1</v>
      </c>
      <c r="K157" s="57">
        <v>240</v>
      </c>
      <c r="L157" s="58">
        <f t="shared" si="81"/>
        <v>240</v>
      </c>
      <c r="M157" s="59">
        <f t="shared" si="87"/>
        <v>2880</v>
      </c>
    </row>
    <row r="158" spans="1:13" ht="15">
      <c r="A158" s="94" t="s">
        <v>234</v>
      </c>
      <c r="B158" s="66">
        <v>1</v>
      </c>
      <c r="C158" s="67">
        <v>149</v>
      </c>
      <c r="D158" s="67">
        <f t="shared" si="84"/>
        <v>149</v>
      </c>
      <c r="E158" s="59">
        <f t="shared" si="85"/>
        <v>1788</v>
      </c>
      <c r="F158" s="66">
        <v>1</v>
      </c>
      <c r="G158" s="57">
        <v>164</v>
      </c>
      <c r="H158" s="58">
        <f t="shared" si="80"/>
        <v>164</v>
      </c>
      <c r="I158" s="59">
        <f t="shared" si="86"/>
        <v>1968</v>
      </c>
      <c r="J158" s="66">
        <v>1</v>
      </c>
      <c r="K158" s="57">
        <v>240</v>
      </c>
      <c r="L158" s="58">
        <f t="shared" si="81"/>
        <v>240</v>
      </c>
      <c r="M158" s="59">
        <f t="shared" si="87"/>
        <v>2880</v>
      </c>
    </row>
    <row r="159" spans="1:13" ht="15">
      <c r="A159" s="94" t="s">
        <v>233</v>
      </c>
      <c r="B159" s="66">
        <v>1</v>
      </c>
      <c r="C159" s="67">
        <v>149</v>
      </c>
      <c r="D159" s="67">
        <f t="shared" si="84"/>
        <v>149</v>
      </c>
      <c r="E159" s="59">
        <f t="shared" si="85"/>
        <v>1788</v>
      </c>
      <c r="F159" s="66">
        <v>1</v>
      </c>
      <c r="G159" s="57">
        <v>164</v>
      </c>
      <c r="H159" s="58">
        <f t="shared" si="80"/>
        <v>164</v>
      </c>
      <c r="I159" s="59">
        <f>H159*12</f>
        <v>1968</v>
      </c>
      <c r="J159" s="66">
        <v>1</v>
      </c>
      <c r="K159" s="57">
        <v>240</v>
      </c>
      <c r="L159" s="58">
        <f t="shared" si="81"/>
        <v>240</v>
      </c>
      <c r="M159" s="59">
        <f>L159*12</f>
        <v>2880</v>
      </c>
    </row>
    <row r="160" spans="1:13" ht="15">
      <c r="A160" s="94" t="s">
        <v>235</v>
      </c>
      <c r="B160" s="66">
        <v>1</v>
      </c>
      <c r="C160" s="67">
        <v>149</v>
      </c>
      <c r="D160" s="67">
        <f t="shared" si="84"/>
        <v>149</v>
      </c>
      <c r="E160" s="59">
        <f t="shared" si="85"/>
        <v>1788</v>
      </c>
      <c r="F160" s="66">
        <v>1</v>
      </c>
      <c r="G160" s="57">
        <v>164</v>
      </c>
      <c r="H160" s="58">
        <f t="shared" si="80"/>
        <v>164</v>
      </c>
      <c r="I160" s="59">
        <f>H160*12</f>
        <v>1968</v>
      </c>
      <c r="J160" s="66">
        <v>1</v>
      </c>
      <c r="K160" s="57">
        <v>240</v>
      </c>
      <c r="L160" s="58">
        <f t="shared" si="81"/>
        <v>240</v>
      </c>
      <c r="M160" s="59">
        <f>L160*12</f>
        <v>2880</v>
      </c>
    </row>
    <row r="161" spans="1:13" ht="15">
      <c r="A161" s="94" t="s">
        <v>236</v>
      </c>
      <c r="B161" s="66">
        <v>1</v>
      </c>
      <c r="C161" s="67">
        <v>149</v>
      </c>
      <c r="D161" s="67">
        <f t="shared" si="84"/>
        <v>149</v>
      </c>
      <c r="E161" s="59">
        <f t="shared" si="85"/>
        <v>1788</v>
      </c>
      <c r="F161" s="66">
        <v>1</v>
      </c>
      <c r="G161" s="57">
        <v>164</v>
      </c>
      <c r="H161" s="58">
        <f t="shared" si="80"/>
        <v>164</v>
      </c>
      <c r="I161" s="59">
        <f t="shared" ref="I161:I167" si="88">H161*12</f>
        <v>1968</v>
      </c>
      <c r="J161" s="66">
        <v>1</v>
      </c>
      <c r="K161" s="57">
        <v>240</v>
      </c>
      <c r="L161" s="58">
        <f t="shared" si="81"/>
        <v>240</v>
      </c>
      <c r="M161" s="59">
        <f t="shared" ref="M161:M168" si="89">L161*12</f>
        <v>2880</v>
      </c>
    </row>
    <row r="162" spans="1:13" ht="15">
      <c r="A162" s="94" t="s">
        <v>237</v>
      </c>
      <c r="B162" s="66">
        <v>1</v>
      </c>
      <c r="C162" s="67">
        <v>149</v>
      </c>
      <c r="D162" s="67">
        <f t="shared" si="84"/>
        <v>149</v>
      </c>
      <c r="E162" s="59">
        <f t="shared" si="85"/>
        <v>1788</v>
      </c>
      <c r="F162" s="66">
        <v>1</v>
      </c>
      <c r="G162" s="57">
        <v>164</v>
      </c>
      <c r="H162" s="58">
        <f t="shared" si="80"/>
        <v>164</v>
      </c>
      <c r="I162" s="59">
        <f t="shared" si="88"/>
        <v>1968</v>
      </c>
      <c r="J162" s="66">
        <v>1</v>
      </c>
      <c r="K162" s="57">
        <v>240</v>
      </c>
      <c r="L162" s="58">
        <f t="shared" si="81"/>
        <v>240</v>
      </c>
      <c r="M162" s="59">
        <f t="shared" si="89"/>
        <v>2880</v>
      </c>
    </row>
    <row r="163" spans="1:13" ht="15">
      <c r="A163" s="94" t="s">
        <v>173</v>
      </c>
      <c r="B163" s="66">
        <v>1</v>
      </c>
      <c r="C163" s="67">
        <v>149</v>
      </c>
      <c r="D163" s="67">
        <f t="shared" si="84"/>
        <v>149</v>
      </c>
      <c r="E163" s="59">
        <f t="shared" si="85"/>
        <v>1788</v>
      </c>
      <c r="F163" s="66">
        <v>1</v>
      </c>
      <c r="G163" s="57">
        <v>164</v>
      </c>
      <c r="H163" s="58">
        <f t="shared" si="80"/>
        <v>164</v>
      </c>
      <c r="I163" s="59">
        <f t="shared" si="88"/>
        <v>1968</v>
      </c>
      <c r="J163" s="66">
        <v>1</v>
      </c>
      <c r="K163" s="57">
        <v>240</v>
      </c>
      <c r="L163" s="58">
        <f t="shared" si="81"/>
        <v>240</v>
      </c>
      <c r="M163" s="59">
        <f t="shared" si="89"/>
        <v>2880</v>
      </c>
    </row>
    <row r="164" spans="1:13" ht="15">
      <c r="A164" s="94" t="s">
        <v>238</v>
      </c>
      <c r="B164" s="66">
        <v>1</v>
      </c>
      <c r="C164" s="67">
        <v>149</v>
      </c>
      <c r="D164" s="67">
        <f t="shared" si="84"/>
        <v>149</v>
      </c>
      <c r="E164" s="59">
        <f t="shared" si="85"/>
        <v>1788</v>
      </c>
      <c r="F164" s="66">
        <v>1</v>
      </c>
      <c r="G164" s="57">
        <v>164</v>
      </c>
      <c r="H164" s="58">
        <f t="shared" si="80"/>
        <v>164</v>
      </c>
      <c r="I164" s="59">
        <f t="shared" si="88"/>
        <v>1968</v>
      </c>
      <c r="J164" s="66">
        <v>1</v>
      </c>
      <c r="K164" s="57">
        <v>240</v>
      </c>
      <c r="L164" s="58">
        <f t="shared" si="81"/>
        <v>240</v>
      </c>
      <c r="M164" s="59">
        <f t="shared" si="89"/>
        <v>2880</v>
      </c>
    </row>
    <row r="165" spans="1:13" ht="15">
      <c r="A165" s="94" t="s">
        <v>227</v>
      </c>
      <c r="B165" s="66">
        <v>1</v>
      </c>
      <c r="C165" s="67">
        <v>149</v>
      </c>
      <c r="D165" s="67">
        <f t="shared" si="84"/>
        <v>149</v>
      </c>
      <c r="E165" s="59">
        <f t="shared" si="85"/>
        <v>1788</v>
      </c>
      <c r="F165" s="66">
        <v>1</v>
      </c>
      <c r="G165" s="57">
        <v>164</v>
      </c>
      <c r="H165" s="58">
        <f t="shared" si="80"/>
        <v>164</v>
      </c>
      <c r="I165" s="59">
        <f t="shared" si="88"/>
        <v>1968</v>
      </c>
      <c r="J165" s="66">
        <v>1</v>
      </c>
      <c r="K165" s="57">
        <v>240</v>
      </c>
      <c r="L165" s="58">
        <f t="shared" si="81"/>
        <v>240</v>
      </c>
      <c r="M165" s="59">
        <f t="shared" si="89"/>
        <v>2880</v>
      </c>
    </row>
    <row r="166" spans="1:13" ht="15">
      <c r="A166" s="94" t="s">
        <v>228</v>
      </c>
      <c r="B166" s="66">
        <v>1</v>
      </c>
      <c r="C166" s="67">
        <v>149</v>
      </c>
      <c r="D166" s="67">
        <f t="shared" si="84"/>
        <v>149</v>
      </c>
      <c r="E166" s="59">
        <f t="shared" si="85"/>
        <v>1788</v>
      </c>
      <c r="F166" s="66">
        <v>1</v>
      </c>
      <c r="G166" s="57">
        <v>164</v>
      </c>
      <c r="H166" s="58">
        <f t="shared" si="80"/>
        <v>164</v>
      </c>
      <c r="I166" s="59">
        <f t="shared" si="88"/>
        <v>1968</v>
      </c>
      <c r="J166" s="66">
        <v>1</v>
      </c>
      <c r="K166" s="57">
        <v>240</v>
      </c>
      <c r="L166" s="58">
        <f t="shared" si="81"/>
        <v>240</v>
      </c>
      <c r="M166" s="59">
        <f t="shared" si="89"/>
        <v>2880</v>
      </c>
    </row>
    <row r="167" spans="1:13" ht="15">
      <c r="A167" s="94" t="s">
        <v>229</v>
      </c>
      <c r="B167" s="66">
        <v>1</v>
      </c>
      <c r="C167" s="67">
        <v>149</v>
      </c>
      <c r="D167" s="67">
        <f t="shared" si="84"/>
        <v>149</v>
      </c>
      <c r="E167" s="59">
        <f t="shared" si="85"/>
        <v>1788</v>
      </c>
      <c r="F167" s="66">
        <v>1</v>
      </c>
      <c r="G167" s="57">
        <v>164</v>
      </c>
      <c r="H167" s="58">
        <f t="shared" si="80"/>
        <v>164</v>
      </c>
      <c r="I167" s="59">
        <f t="shared" si="88"/>
        <v>1968</v>
      </c>
      <c r="J167" s="66">
        <v>1</v>
      </c>
      <c r="K167" s="57">
        <v>240</v>
      </c>
      <c r="L167" s="58">
        <f t="shared" si="81"/>
        <v>240</v>
      </c>
      <c r="M167" s="59">
        <f t="shared" si="89"/>
        <v>2880</v>
      </c>
    </row>
    <row r="168" spans="1:13" ht="15">
      <c r="A168" s="94" t="s">
        <v>230</v>
      </c>
      <c r="B168" s="66">
        <v>1</v>
      </c>
      <c r="C168" s="67">
        <v>149</v>
      </c>
      <c r="D168" s="67">
        <f t="shared" ref="D168" si="90">C168*B168</f>
        <v>149</v>
      </c>
      <c r="E168" s="59">
        <f t="shared" ref="E168" si="91">D168*12</f>
        <v>1788</v>
      </c>
      <c r="F168" s="66">
        <v>1</v>
      </c>
      <c r="G168" s="57">
        <v>164</v>
      </c>
      <c r="H168" s="58">
        <f t="shared" ref="H168" si="92">G168*F168</f>
        <v>164</v>
      </c>
      <c r="I168" s="59">
        <f t="shared" ref="I168" si="93">H168*12</f>
        <v>1968</v>
      </c>
      <c r="J168" s="66">
        <v>1</v>
      </c>
      <c r="K168" s="57">
        <v>240</v>
      </c>
      <c r="L168" s="58">
        <f t="shared" si="81"/>
        <v>240</v>
      </c>
      <c r="M168" s="59">
        <f t="shared" si="89"/>
        <v>2880</v>
      </c>
    </row>
    <row r="169" spans="1:13" ht="15">
      <c r="A169" s="94"/>
      <c r="B169" s="66"/>
      <c r="C169" s="67"/>
      <c r="D169" s="67"/>
      <c r="E169" s="59"/>
      <c r="F169" s="67"/>
      <c r="G169" s="67"/>
      <c r="H169" s="59"/>
      <c r="I169" s="59"/>
      <c r="J169" s="67"/>
      <c r="K169" s="67"/>
      <c r="L169" s="59"/>
      <c r="M169" s="59"/>
    </row>
    <row r="170" spans="1:13" ht="15">
      <c r="A170" s="65" t="s">
        <v>0</v>
      </c>
      <c r="B170" s="92">
        <f>SUM(B141:B169)</f>
        <v>28</v>
      </c>
      <c r="C170" s="65"/>
      <c r="D170" s="65">
        <v>4172</v>
      </c>
      <c r="E170" s="93">
        <f t="shared" ref="E170" si="94">D170*12</f>
        <v>50064</v>
      </c>
      <c r="F170" s="101">
        <f>SUM(F141:F169)</f>
        <v>28</v>
      </c>
      <c r="G170" s="101">
        <v>0</v>
      </c>
      <c r="H170" s="102">
        <f>SUM(H141:H169)</f>
        <v>4592</v>
      </c>
      <c r="I170" s="93">
        <f>SUM(I141:I169)</f>
        <v>55104</v>
      </c>
      <c r="J170" s="101">
        <f>SUM(J141:J169)</f>
        <v>28</v>
      </c>
      <c r="K170" s="101">
        <v>0</v>
      </c>
      <c r="L170" s="102">
        <f>SUM(L141:L169)</f>
        <v>6720</v>
      </c>
      <c r="M170" s="93">
        <f>SUM(M141:M169)</f>
        <v>80640</v>
      </c>
    </row>
    <row r="171" spans="1:13" ht="15">
      <c r="A171" s="65"/>
      <c r="B171" s="92"/>
      <c r="C171" s="65"/>
      <c r="D171" s="65"/>
      <c r="E171" s="93"/>
      <c r="F171" s="101"/>
      <c r="G171" s="101"/>
      <c r="H171" s="58"/>
      <c r="I171" s="59"/>
      <c r="J171" s="101"/>
      <c r="K171" s="101"/>
      <c r="L171" s="58"/>
      <c r="M171" s="59"/>
    </row>
    <row r="172" spans="1:13" ht="15">
      <c r="A172" s="65" t="s">
        <v>174</v>
      </c>
      <c r="B172" s="92">
        <v>121</v>
      </c>
      <c r="C172" s="65"/>
      <c r="D172" s="92">
        <v>53065</v>
      </c>
      <c r="E172" s="93">
        <v>631422</v>
      </c>
      <c r="F172" s="101">
        <v>135</v>
      </c>
      <c r="G172" s="101"/>
      <c r="H172" s="102">
        <v>67409</v>
      </c>
      <c r="I172" s="93">
        <v>784906</v>
      </c>
      <c r="J172" s="101">
        <v>135</v>
      </c>
      <c r="K172" s="101"/>
      <c r="L172" s="58">
        <v>76493</v>
      </c>
      <c r="M172" s="93">
        <v>917916</v>
      </c>
    </row>
    <row r="173" spans="1:13" ht="15">
      <c r="A173" s="70"/>
      <c r="B173" s="154"/>
      <c r="C173" s="154"/>
      <c r="D173" s="154"/>
      <c r="E173" s="154"/>
      <c r="F173" s="154"/>
    </row>
    <row r="174" spans="1:13" ht="15">
      <c r="A174" s="82"/>
    </row>
    <row r="175" spans="1:13" ht="15">
      <c r="A175" s="82"/>
    </row>
    <row r="176" spans="1:13" ht="15">
      <c r="A176" s="82" t="s">
        <v>175</v>
      </c>
    </row>
    <row r="177" spans="1:7" ht="15">
      <c r="A177" s="82"/>
    </row>
    <row r="178" spans="1:7" ht="15">
      <c r="A178" s="82" t="s">
        <v>239</v>
      </c>
    </row>
    <row r="183" spans="1:7">
      <c r="G183" t="s">
        <v>250</v>
      </c>
    </row>
    <row r="597" spans="11:13">
      <c r="K597">
        <f>SUM(K4:K596)</f>
        <v>51957</v>
      </c>
      <c r="L597">
        <f>SUM(K597)</f>
        <v>51957</v>
      </c>
      <c r="M597">
        <f>SUM(K597:L597)</f>
        <v>103914</v>
      </c>
    </row>
  </sheetData>
  <mergeCells count="14">
    <mergeCell ref="A1:A3"/>
    <mergeCell ref="B173:F173"/>
    <mergeCell ref="C1:E1"/>
    <mergeCell ref="C2:C3"/>
    <mergeCell ref="D2:E2"/>
    <mergeCell ref="B1:B3"/>
    <mergeCell ref="J1:J3"/>
    <mergeCell ref="K1:M1"/>
    <mergeCell ref="K2:K3"/>
    <mergeCell ref="L2:M2"/>
    <mergeCell ref="F1:F3"/>
    <mergeCell ref="G1:I1"/>
    <mergeCell ref="G2:G3"/>
    <mergeCell ref="H2:I2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K3" sqref="K3"/>
    </sheetView>
  </sheetViews>
  <sheetFormatPr defaultRowHeight="14.25"/>
  <cols>
    <col min="1" max="1" width="4.75" customWidth="1"/>
    <col min="2" max="2" width="45.75" customWidth="1"/>
    <col min="3" max="3" width="12.75" customWidth="1"/>
    <col min="7" max="7" width="10.875" customWidth="1"/>
  </cols>
  <sheetData>
    <row r="1" spans="1:8" ht="15">
      <c r="A1" s="155" t="s">
        <v>176</v>
      </c>
      <c r="B1" s="155"/>
      <c r="C1" s="155"/>
      <c r="D1" s="155"/>
      <c r="E1" s="155"/>
      <c r="F1" s="155"/>
      <c r="G1" s="67"/>
      <c r="H1" s="67"/>
    </row>
    <row r="2" spans="1:8" ht="15">
      <c r="A2" s="80"/>
      <c r="B2" s="80"/>
      <c r="C2" s="156" t="s">
        <v>203</v>
      </c>
      <c r="D2" s="157"/>
      <c r="E2" s="156" t="s">
        <v>256</v>
      </c>
      <c r="F2" s="157"/>
      <c r="G2" s="156" t="s">
        <v>274</v>
      </c>
      <c r="H2" s="157"/>
    </row>
    <row r="3" spans="1:8" ht="45">
      <c r="A3" s="71" t="s">
        <v>177</v>
      </c>
      <c r="B3" s="71" t="s">
        <v>178</v>
      </c>
      <c r="C3" s="72" t="s">
        <v>179</v>
      </c>
      <c r="D3" s="72" t="s">
        <v>180</v>
      </c>
      <c r="E3" s="72" t="s">
        <v>179</v>
      </c>
      <c r="F3" s="72" t="s">
        <v>180</v>
      </c>
      <c r="G3" s="72" t="s">
        <v>179</v>
      </c>
      <c r="H3" s="72" t="s">
        <v>180</v>
      </c>
    </row>
    <row r="4" spans="1:8" ht="18">
      <c r="A4" s="71"/>
      <c r="B4" s="87" t="s">
        <v>247</v>
      </c>
      <c r="C4" s="73"/>
      <c r="D4" s="75"/>
      <c r="E4" s="73"/>
      <c r="F4" s="75"/>
      <c r="G4" s="73"/>
      <c r="H4" s="75"/>
    </row>
    <row r="5" spans="1:8" ht="15">
      <c r="A5" s="75"/>
      <c r="B5" s="75" t="s">
        <v>181</v>
      </c>
      <c r="C5" s="88"/>
      <c r="D5" s="69"/>
      <c r="E5" s="90"/>
      <c r="F5" s="69"/>
      <c r="G5" s="103"/>
      <c r="H5" s="69"/>
    </row>
    <row r="6" spans="1:8">
      <c r="A6" s="75"/>
      <c r="B6" s="75" t="s">
        <v>182</v>
      </c>
      <c r="C6" s="76" t="s">
        <v>275</v>
      </c>
      <c r="D6" s="74">
        <v>1000</v>
      </c>
      <c r="E6" s="76"/>
      <c r="F6" s="74"/>
      <c r="G6" s="76"/>
      <c r="H6" s="74"/>
    </row>
    <row r="7" spans="1:8" ht="15">
      <c r="A7" s="75"/>
      <c r="B7" s="75" t="s">
        <v>183</v>
      </c>
      <c r="C7" s="88"/>
      <c r="D7" s="69"/>
      <c r="E7" s="104" t="s">
        <v>275</v>
      </c>
      <c r="F7" s="69">
        <v>1000</v>
      </c>
      <c r="G7" s="103"/>
      <c r="H7" s="69"/>
    </row>
    <row r="8" spans="1:8" ht="15">
      <c r="A8" s="75"/>
      <c r="B8" s="75" t="s">
        <v>184</v>
      </c>
      <c r="C8" s="104" t="s">
        <v>276</v>
      </c>
      <c r="D8" s="69">
        <v>600</v>
      </c>
      <c r="E8" s="90"/>
      <c r="F8" s="69"/>
      <c r="G8" s="103"/>
      <c r="H8" s="69"/>
    </row>
    <row r="9" spans="1:8" ht="15">
      <c r="A9" s="75"/>
      <c r="B9" s="75" t="s">
        <v>206</v>
      </c>
      <c r="C9" s="104" t="s">
        <v>276</v>
      </c>
      <c r="D9" s="69">
        <v>180</v>
      </c>
      <c r="E9" s="90"/>
      <c r="F9" s="69"/>
      <c r="G9" s="103"/>
      <c r="H9" s="69"/>
    </row>
    <row r="10" spans="1:8">
      <c r="A10" s="75"/>
      <c r="B10" s="75" t="s">
        <v>185</v>
      </c>
    </row>
    <row r="11" spans="1:8" ht="15">
      <c r="A11" s="75"/>
      <c r="B11" s="75" t="s">
        <v>186</v>
      </c>
      <c r="C11" s="88"/>
      <c r="D11" s="69"/>
      <c r="E11" s="90"/>
      <c r="F11" s="69"/>
      <c r="G11" s="103"/>
      <c r="H11" s="69"/>
    </row>
    <row r="12" spans="1:8" ht="15.75">
      <c r="A12" s="75"/>
      <c r="B12" s="75" t="s">
        <v>187</v>
      </c>
      <c r="C12" s="76" t="s">
        <v>277</v>
      </c>
      <c r="D12" s="111">
        <v>2231</v>
      </c>
      <c r="E12" s="76"/>
      <c r="F12" s="74"/>
      <c r="G12" s="76"/>
      <c r="H12" s="74"/>
    </row>
    <row r="13" spans="1:8" ht="15">
      <c r="A13" s="75"/>
      <c r="B13" s="75" t="s">
        <v>188</v>
      </c>
      <c r="C13" s="76" t="s">
        <v>277</v>
      </c>
      <c r="D13" s="69">
        <v>2000</v>
      </c>
      <c r="E13" s="76"/>
      <c r="F13" s="69"/>
      <c r="G13" s="76"/>
      <c r="H13" s="69"/>
    </row>
    <row r="14" spans="1:8" ht="15">
      <c r="A14" s="75"/>
      <c r="B14" s="75" t="s">
        <v>189</v>
      </c>
      <c r="C14" s="104" t="s">
        <v>278</v>
      </c>
      <c r="D14" s="69">
        <v>1000</v>
      </c>
      <c r="E14" s="113" t="s">
        <v>279</v>
      </c>
      <c r="F14" s="69">
        <v>2420</v>
      </c>
      <c r="G14" s="103"/>
      <c r="H14" s="69"/>
    </row>
    <row r="15" spans="1:8" ht="15">
      <c r="A15" s="75"/>
      <c r="B15" s="75" t="s">
        <v>205</v>
      </c>
      <c r="C15" s="78" t="s">
        <v>278</v>
      </c>
      <c r="D15" s="69">
        <v>1000</v>
      </c>
      <c r="E15" s="78"/>
      <c r="F15" s="69"/>
      <c r="G15" s="78"/>
      <c r="H15" s="69"/>
    </row>
    <row r="16" spans="1:8" ht="18" customHeight="1">
      <c r="A16" s="75"/>
      <c r="B16" s="75" t="s">
        <v>263</v>
      </c>
      <c r="C16" s="88"/>
      <c r="D16" s="69"/>
      <c r="E16" s="105" t="s">
        <v>281</v>
      </c>
      <c r="F16" s="69">
        <v>1000</v>
      </c>
      <c r="G16" s="103"/>
      <c r="H16" s="69"/>
    </row>
    <row r="17" spans="1:8" ht="13.5" customHeight="1">
      <c r="A17" s="75"/>
      <c r="B17" s="75"/>
      <c r="C17" s="112"/>
      <c r="D17" s="69"/>
      <c r="E17" s="112"/>
      <c r="F17" s="69"/>
      <c r="G17" s="112"/>
      <c r="H17" s="69"/>
    </row>
    <row r="18" spans="1:8" ht="13.5" customHeight="1">
      <c r="A18" s="75"/>
      <c r="B18" s="75"/>
      <c r="C18" s="116"/>
      <c r="D18" s="69"/>
      <c r="E18" s="116"/>
      <c r="F18" s="69"/>
      <c r="G18" s="116"/>
      <c r="H18" s="69"/>
    </row>
    <row r="19" spans="1:8" ht="13.5" customHeight="1">
      <c r="A19" s="75"/>
      <c r="B19" s="75"/>
      <c r="C19" s="116"/>
      <c r="D19" s="69"/>
      <c r="E19" s="116"/>
      <c r="F19" s="69"/>
      <c r="G19" s="116"/>
      <c r="H19" s="69"/>
    </row>
    <row r="20" spans="1:8" ht="19.5" customHeight="1">
      <c r="A20" s="75"/>
      <c r="B20" s="75"/>
      <c r="C20" s="88"/>
      <c r="D20" s="69"/>
      <c r="E20" s="90"/>
      <c r="F20" s="69"/>
      <c r="G20" s="103"/>
      <c r="H20" s="69"/>
    </row>
    <row r="21" spans="1:8" ht="25.5" customHeight="1">
      <c r="A21" s="75"/>
      <c r="B21" s="86" t="s">
        <v>246</v>
      </c>
      <c r="C21" s="88"/>
      <c r="D21" s="69"/>
      <c r="E21" s="90"/>
      <c r="F21" s="69"/>
      <c r="G21" s="103"/>
      <c r="H21" s="69"/>
    </row>
    <row r="22" spans="1:8" ht="26.25" customHeight="1">
      <c r="A22" s="75"/>
      <c r="B22" s="118" t="s">
        <v>288</v>
      </c>
      <c r="C22" s="88"/>
      <c r="D22" s="69"/>
      <c r="E22" s="90"/>
      <c r="F22" s="69"/>
      <c r="G22" s="78" t="s">
        <v>307</v>
      </c>
      <c r="H22" s="69">
        <v>100</v>
      </c>
    </row>
    <row r="23" spans="1:8" ht="25.5" customHeight="1">
      <c r="A23" s="77"/>
      <c r="B23" s="118" t="s">
        <v>190</v>
      </c>
      <c r="C23" s="104" t="s">
        <v>275</v>
      </c>
      <c r="D23" s="69">
        <v>100</v>
      </c>
      <c r="E23" s="90"/>
      <c r="F23" s="69"/>
      <c r="G23" s="103"/>
      <c r="H23" s="69"/>
    </row>
    <row r="24" spans="1:8" ht="17.25" customHeight="1">
      <c r="A24" s="77"/>
      <c r="B24" s="119" t="s">
        <v>299</v>
      </c>
      <c r="C24" s="115" t="s">
        <v>279</v>
      </c>
      <c r="D24" s="69">
        <v>170</v>
      </c>
      <c r="E24" s="115"/>
      <c r="F24" s="69"/>
      <c r="G24" s="115" t="s">
        <v>300</v>
      </c>
      <c r="H24" s="69">
        <v>500</v>
      </c>
    </row>
    <row r="25" spans="1:8" ht="25.5" customHeight="1">
      <c r="A25" s="77"/>
      <c r="B25" s="118" t="s">
        <v>301</v>
      </c>
      <c r="C25" s="115" t="s">
        <v>280</v>
      </c>
      <c r="D25" s="69">
        <v>150</v>
      </c>
      <c r="E25" s="115"/>
      <c r="F25" s="69"/>
      <c r="G25" s="115" t="s">
        <v>302</v>
      </c>
      <c r="H25" s="69">
        <v>300</v>
      </c>
    </row>
    <row r="26" spans="1:8" ht="19.5" customHeight="1">
      <c r="A26" s="77"/>
      <c r="B26" s="118" t="s">
        <v>290</v>
      </c>
      <c r="C26" s="115" t="s">
        <v>281</v>
      </c>
      <c r="D26" s="69">
        <v>200</v>
      </c>
      <c r="E26" s="115"/>
      <c r="F26" s="69"/>
      <c r="G26" s="115" t="s">
        <v>281</v>
      </c>
      <c r="H26" s="69">
        <v>500</v>
      </c>
    </row>
    <row r="27" spans="1:8" ht="20.25" customHeight="1">
      <c r="A27" s="77"/>
      <c r="B27" s="118" t="s">
        <v>289</v>
      </c>
      <c r="C27" s="115"/>
      <c r="D27" s="69"/>
      <c r="E27" s="115"/>
      <c r="F27" s="69"/>
      <c r="G27" s="115" t="s">
        <v>275</v>
      </c>
      <c r="H27" s="69">
        <v>250</v>
      </c>
    </row>
    <row r="28" spans="1:8" ht="25.5" customHeight="1">
      <c r="A28" s="77"/>
      <c r="B28" s="118" t="s">
        <v>303</v>
      </c>
      <c r="C28" s="115"/>
      <c r="D28" s="69"/>
      <c r="E28" s="115" t="s">
        <v>304</v>
      </c>
      <c r="F28" s="69">
        <v>16950</v>
      </c>
      <c r="G28" s="115"/>
      <c r="H28" s="69"/>
    </row>
    <row r="29" spans="1:8" ht="20.25" customHeight="1">
      <c r="A29" s="75"/>
      <c r="B29" s="118" t="s">
        <v>291</v>
      </c>
      <c r="C29" s="115"/>
      <c r="D29" s="69"/>
      <c r="E29" s="115"/>
      <c r="F29" s="69"/>
      <c r="G29" s="115" t="s">
        <v>276</v>
      </c>
      <c r="H29" s="69">
        <v>0</v>
      </c>
    </row>
    <row r="30" spans="1:8" ht="18" customHeight="1">
      <c r="A30" s="75"/>
      <c r="B30" s="118" t="s">
        <v>292</v>
      </c>
      <c r="C30" s="115"/>
      <c r="D30" s="69"/>
      <c r="E30" s="115"/>
      <c r="F30" s="69"/>
      <c r="G30" s="115" t="s">
        <v>276</v>
      </c>
      <c r="H30" s="69">
        <v>0</v>
      </c>
    </row>
    <row r="31" spans="1:8" ht="22.5" customHeight="1">
      <c r="A31" s="75"/>
      <c r="B31" s="117"/>
      <c r="C31" s="115"/>
      <c r="D31" s="69"/>
      <c r="E31" s="115"/>
      <c r="F31" s="69"/>
      <c r="G31" s="115"/>
      <c r="H31" s="69"/>
    </row>
    <row r="32" spans="1:8" ht="15">
      <c r="A32" s="75"/>
      <c r="B32" s="79"/>
      <c r="C32" s="106"/>
      <c r="D32" s="69"/>
      <c r="E32" s="106"/>
      <c r="F32" s="69"/>
      <c r="G32" s="106"/>
      <c r="H32" s="69"/>
    </row>
    <row r="33" spans="1:8" ht="15">
      <c r="A33" s="75"/>
      <c r="B33" s="79"/>
      <c r="C33" s="106"/>
      <c r="D33" s="69"/>
      <c r="E33" s="113"/>
      <c r="F33" s="69"/>
      <c r="G33" s="113"/>
      <c r="H33" s="69"/>
    </row>
    <row r="34" spans="1:8" ht="21.75" customHeight="1">
      <c r="A34" s="69"/>
      <c r="B34" s="79"/>
      <c r="C34" s="114"/>
      <c r="D34" s="69"/>
      <c r="E34" s="106"/>
      <c r="F34" s="69"/>
      <c r="G34" s="106"/>
      <c r="H34" s="69"/>
    </row>
    <row r="35" spans="1:8" ht="18">
      <c r="A35" s="75"/>
      <c r="B35" s="86" t="s">
        <v>243</v>
      </c>
      <c r="C35" s="88"/>
      <c r="D35" s="69"/>
      <c r="E35" s="90"/>
      <c r="F35" s="69"/>
      <c r="G35" s="103"/>
      <c r="H35" s="69"/>
    </row>
    <row r="36" spans="1:8" ht="15">
      <c r="A36" s="75"/>
      <c r="B36" s="75" t="s">
        <v>262</v>
      </c>
      <c r="C36" s="104" t="s">
        <v>282</v>
      </c>
      <c r="D36" s="69">
        <v>100</v>
      </c>
      <c r="E36" s="90"/>
      <c r="F36" s="69"/>
      <c r="G36" s="106" t="s">
        <v>282</v>
      </c>
      <c r="H36" s="69">
        <v>100</v>
      </c>
    </row>
    <row r="37" spans="1:8" ht="15">
      <c r="A37" s="69"/>
      <c r="B37" s="75" t="s">
        <v>191</v>
      </c>
      <c r="C37" s="88"/>
      <c r="D37" s="69"/>
      <c r="E37" s="90"/>
      <c r="F37" s="69"/>
      <c r="G37" s="103"/>
      <c r="H37" s="69">
        <v>0</v>
      </c>
    </row>
    <row r="38" spans="1:8" ht="15">
      <c r="A38" s="75"/>
      <c r="B38" s="75" t="s">
        <v>192</v>
      </c>
      <c r="C38" s="104" t="s">
        <v>275</v>
      </c>
      <c r="D38" s="69">
        <v>100</v>
      </c>
      <c r="E38" s="90"/>
      <c r="F38" s="69"/>
      <c r="G38" s="106" t="s">
        <v>275</v>
      </c>
      <c r="H38" s="69">
        <v>80</v>
      </c>
    </row>
    <row r="39" spans="1:8" ht="15">
      <c r="A39" s="75"/>
      <c r="B39" s="75" t="s">
        <v>193</v>
      </c>
      <c r="C39" s="104" t="s">
        <v>277</v>
      </c>
      <c r="D39" s="69">
        <v>100</v>
      </c>
      <c r="E39" s="90"/>
      <c r="F39" s="69"/>
      <c r="G39" s="106" t="s">
        <v>277</v>
      </c>
      <c r="H39" s="69">
        <v>80</v>
      </c>
    </row>
    <row r="40" spans="1:8" ht="15">
      <c r="A40" s="75"/>
      <c r="B40" s="75" t="s">
        <v>194</v>
      </c>
      <c r="C40" s="89"/>
      <c r="D40" s="69"/>
      <c r="E40" s="90"/>
      <c r="F40" s="69"/>
      <c r="G40" s="103"/>
      <c r="H40" s="69"/>
    </row>
    <row r="41" spans="1:8" ht="15">
      <c r="A41" s="75"/>
      <c r="B41" s="75" t="s">
        <v>195</v>
      </c>
      <c r="C41" s="104" t="s">
        <v>283</v>
      </c>
      <c r="D41" s="69">
        <v>100</v>
      </c>
      <c r="E41" s="90"/>
      <c r="F41" s="69"/>
      <c r="G41" s="103"/>
      <c r="H41" s="69"/>
    </row>
    <row r="42" spans="1:8" ht="15">
      <c r="A42" s="75"/>
      <c r="B42" s="75"/>
      <c r="C42" s="88"/>
      <c r="D42" s="69"/>
      <c r="E42" s="90"/>
      <c r="F42" s="69"/>
      <c r="G42" s="103"/>
      <c r="H42" s="69"/>
    </row>
    <row r="43" spans="1:8" ht="18">
      <c r="A43" s="69"/>
      <c r="B43" s="86" t="s">
        <v>244</v>
      </c>
      <c r="C43" s="88"/>
      <c r="D43" s="69"/>
      <c r="E43" s="90"/>
      <c r="F43" s="69"/>
      <c r="G43" s="103"/>
      <c r="H43" s="69"/>
    </row>
    <row r="44" spans="1:8" ht="23.25" customHeight="1">
      <c r="A44" s="75"/>
      <c r="B44" s="75" t="s">
        <v>196</v>
      </c>
      <c r="C44" s="89"/>
      <c r="D44" s="69"/>
      <c r="E44" s="90"/>
      <c r="F44" s="69"/>
      <c r="G44" s="78" t="s">
        <v>294</v>
      </c>
      <c r="H44" s="69">
        <v>300</v>
      </c>
    </row>
    <row r="45" spans="1:8" ht="23.25" customHeight="1">
      <c r="A45" s="75"/>
      <c r="B45" s="109" t="s">
        <v>293</v>
      </c>
      <c r="C45" s="88"/>
      <c r="D45" s="69"/>
      <c r="E45" s="90"/>
      <c r="F45" s="69"/>
      <c r="G45" s="78" t="s">
        <v>305</v>
      </c>
      <c r="H45" s="69">
        <v>200</v>
      </c>
    </row>
    <row r="46" spans="1:8" ht="27.75" customHeight="1">
      <c r="A46" s="75"/>
      <c r="B46" s="87" t="s">
        <v>245</v>
      </c>
      <c r="C46" s="88"/>
      <c r="D46" s="69"/>
      <c r="E46" s="90"/>
      <c r="F46" s="69"/>
      <c r="G46" s="103"/>
      <c r="H46" s="69"/>
    </row>
    <row r="47" spans="1:8" ht="15">
      <c r="A47" s="69"/>
      <c r="B47" s="75" t="s">
        <v>197</v>
      </c>
      <c r="C47" s="88"/>
      <c r="D47" s="69"/>
      <c r="E47" s="90"/>
      <c r="F47" s="69"/>
      <c r="G47" s="103"/>
      <c r="H47" s="69"/>
    </row>
    <row r="48" spans="1:8" ht="15">
      <c r="A48" s="75"/>
      <c r="B48" s="75" t="s">
        <v>198</v>
      </c>
      <c r="C48" s="88"/>
      <c r="D48" s="69"/>
      <c r="E48" s="90"/>
      <c r="F48" s="69"/>
      <c r="G48" s="103"/>
      <c r="H48" s="69"/>
    </row>
    <row r="49" spans="1:8">
      <c r="A49" s="75"/>
      <c r="B49" s="75" t="s">
        <v>199</v>
      </c>
      <c r="C49" s="76"/>
      <c r="D49" s="74"/>
      <c r="E49" s="76"/>
      <c r="F49" s="74"/>
      <c r="G49" s="76"/>
      <c r="H49" s="74"/>
    </row>
    <row r="50" spans="1:8" ht="15">
      <c r="A50" s="75"/>
      <c r="B50" s="75" t="s">
        <v>200</v>
      </c>
      <c r="C50" s="88"/>
      <c r="D50" s="69"/>
      <c r="E50" s="90"/>
      <c r="F50" s="69"/>
      <c r="G50" s="103"/>
      <c r="H50" s="69"/>
    </row>
    <row r="51" spans="1:8" ht="15">
      <c r="A51" s="75"/>
      <c r="B51" s="75"/>
      <c r="C51" s="88"/>
      <c r="D51" s="69"/>
      <c r="E51" s="90"/>
      <c r="F51" s="69"/>
      <c r="G51" s="103"/>
      <c r="H51" s="69"/>
    </row>
    <row r="52" spans="1:8" ht="15">
      <c r="A52" s="75"/>
      <c r="B52" s="107"/>
      <c r="C52" s="108"/>
      <c r="D52" s="107"/>
      <c r="E52" s="108"/>
      <c r="F52" s="107"/>
      <c r="G52" s="108"/>
      <c r="H52" s="107"/>
    </row>
    <row r="53" spans="1:8" ht="15.75">
      <c r="A53" s="75"/>
      <c r="B53" s="111" t="s">
        <v>295</v>
      </c>
      <c r="C53" s="108"/>
      <c r="D53" s="107"/>
      <c r="E53" s="108"/>
      <c r="F53" s="107"/>
      <c r="G53" s="108"/>
      <c r="H53" s="107"/>
    </row>
    <row r="54" spans="1:8" ht="15">
      <c r="A54" s="75"/>
      <c r="B54" s="75" t="s">
        <v>284</v>
      </c>
      <c r="C54" s="106"/>
      <c r="D54" s="69"/>
      <c r="E54" s="106"/>
      <c r="F54" s="69"/>
      <c r="G54" s="106" t="s">
        <v>279</v>
      </c>
      <c r="H54" s="69">
        <v>840</v>
      </c>
    </row>
    <row r="55" spans="1:8" ht="15.75">
      <c r="A55" s="75"/>
      <c r="B55" s="110" t="s">
        <v>296</v>
      </c>
      <c r="C55" s="106"/>
      <c r="D55" s="69"/>
      <c r="E55" s="106"/>
      <c r="F55" s="69"/>
      <c r="G55" s="106"/>
      <c r="H55" s="69"/>
    </row>
    <row r="56" spans="1:8" ht="15">
      <c r="A56" s="75"/>
      <c r="B56" s="75" t="s">
        <v>287</v>
      </c>
      <c r="C56" s="106"/>
      <c r="D56" s="69"/>
      <c r="E56" s="106"/>
      <c r="F56" s="69"/>
      <c r="G56" s="114" t="s">
        <v>279</v>
      </c>
      <c r="H56" s="69">
        <v>700</v>
      </c>
    </row>
    <row r="57" spans="1:8" ht="15">
      <c r="A57" s="75"/>
      <c r="B57" s="75" t="s">
        <v>286</v>
      </c>
      <c r="C57" s="106"/>
      <c r="D57" s="69"/>
      <c r="E57" s="106"/>
      <c r="F57" s="69"/>
      <c r="G57" s="114" t="s">
        <v>278</v>
      </c>
      <c r="H57" s="69">
        <v>500</v>
      </c>
    </row>
    <row r="58" spans="1:8" ht="15.75">
      <c r="A58" s="75"/>
      <c r="B58" s="111" t="s">
        <v>306</v>
      </c>
      <c r="C58" s="80"/>
      <c r="D58" s="69"/>
      <c r="E58" s="80"/>
      <c r="F58" s="69"/>
      <c r="G58" s="103"/>
      <c r="H58" s="69"/>
    </row>
    <row r="59" spans="1:8" ht="15">
      <c r="A59" s="75"/>
      <c r="B59" s="75" t="s">
        <v>285</v>
      </c>
      <c r="C59" s="106"/>
      <c r="D59" s="69"/>
      <c r="E59" s="106"/>
      <c r="F59" s="69"/>
      <c r="G59" s="106" t="s">
        <v>279</v>
      </c>
      <c r="H59" s="69">
        <v>400</v>
      </c>
    </row>
    <row r="60" spans="1:8" ht="15.75">
      <c r="A60" s="75"/>
      <c r="B60" s="110" t="s">
        <v>297</v>
      </c>
      <c r="C60" s="80"/>
      <c r="D60" s="69"/>
      <c r="E60" s="80"/>
      <c r="F60" s="69"/>
      <c r="G60" s="103"/>
      <c r="H60" s="69"/>
    </row>
    <row r="61" spans="1:8" ht="15">
      <c r="A61" s="75"/>
      <c r="B61" s="77" t="s">
        <v>298</v>
      </c>
      <c r="C61" s="106"/>
      <c r="D61" s="69"/>
      <c r="E61" s="106"/>
      <c r="F61" s="69"/>
      <c r="G61" s="106" t="s">
        <v>279</v>
      </c>
      <c r="H61" s="69">
        <v>400</v>
      </c>
    </row>
    <row r="62" spans="1:8" ht="15">
      <c r="A62" s="75"/>
      <c r="B62" s="75"/>
      <c r="C62" s="113"/>
      <c r="D62" s="69"/>
      <c r="E62" s="113"/>
      <c r="F62" s="69"/>
      <c r="G62" s="113"/>
      <c r="H62" s="69"/>
    </row>
    <row r="63" spans="1:8" ht="15.75">
      <c r="A63" s="75"/>
      <c r="B63" s="107" t="s">
        <v>309</v>
      </c>
      <c r="C63" s="113"/>
      <c r="D63" s="69"/>
      <c r="E63" s="113"/>
      <c r="F63" s="69"/>
      <c r="G63" s="113"/>
      <c r="H63" s="69">
        <v>10750</v>
      </c>
    </row>
    <row r="64" spans="1:8" ht="15.75">
      <c r="A64" s="75"/>
      <c r="B64" s="110"/>
      <c r="C64" s="106"/>
      <c r="D64" s="69"/>
      <c r="E64" s="106"/>
      <c r="F64" s="69"/>
      <c r="G64" s="106"/>
      <c r="H64" s="77"/>
    </row>
    <row r="65" spans="1:8" ht="20.25" customHeight="1">
      <c r="A65" s="75"/>
      <c r="B65" s="77" t="s">
        <v>0</v>
      </c>
      <c r="C65" s="106"/>
      <c r="D65" s="69">
        <f>SUM(D6:D64)</f>
        <v>9031</v>
      </c>
      <c r="E65" s="106"/>
      <c r="F65" s="69">
        <f>SUM(F6:F64)</f>
        <v>21370</v>
      </c>
      <c r="G65" s="106"/>
      <c r="H65" s="69">
        <f>SUM(H6:H64)</f>
        <v>16000</v>
      </c>
    </row>
  </sheetData>
  <mergeCells count="4">
    <mergeCell ref="A1:F1"/>
    <mergeCell ref="C2:D2"/>
    <mergeCell ref="E2:F2"/>
    <mergeCell ref="G2:H2"/>
  </mergeCells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გადასახდელები</vt:lpstr>
      <vt:lpstr>შტატები</vt:lpstr>
      <vt:lpstr>ღონისძიებები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2024-11-15T08:18:41Z</cp:lastPrinted>
  <dcterms:created xsi:type="dcterms:W3CDTF">2013-10-04T08:00:13Z</dcterms:created>
  <dcterms:modified xsi:type="dcterms:W3CDTF">2024-11-15T10:51:48Z</dcterms:modified>
</cp:coreProperties>
</file>