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L58" i="1"/>
  <c r="G12" i="1"/>
  <c r="G18" i="2"/>
  <c r="C18" i="2"/>
  <c r="D18" i="2"/>
  <c r="E18" i="2"/>
  <c r="L19" i="1" l="1"/>
  <c r="F16" i="1"/>
  <c r="G21" i="1"/>
  <c r="L35" i="1"/>
  <c r="I43" i="1"/>
  <c r="F43" i="1"/>
  <c r="M39" i="1"/>
  <c r="M14" i="1" l="1"/>
  <c r="M13" i="1"/>
  <c r="L15" i="1" l="1"/>
  <c r="M21" i="1" l="1"/>
  <c r="M5" i="2" l="1"/>
  <c r="M6" i="2"/>
  <c r="M7" i="2"/>
  <c r="M8" i="2"/>
  <c r="M9" i="2"/>
  <c r="M10" i="2"/>
  <c r="M11" i="2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M4" i="2"/>
  <c r="H5" i="2"/>
  <c r="I5" i="2" s="1"/>
  <c r="H6" i="2"/>
  <c r="I6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4" i="2"/>
  <c r="I4" i="2" s="1"/>
  <c r="E5" i="2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E4" i="2"/>
  <c r="I7" i="2" l="1"/>
  <c r="I18" i="2" s="1"/>
  <c r="H18" i="2"/>
  <c r="M18" i="2"/>
  <c r="L18" i="2"/>
  <c r="L94" i="1"/>
  <c r="L93" i="1"/>
  <c r="L92" i="1"/>
  <c r="N91" i="1"/>
  <c r="M91" i="1"/>
  <c r="L91" i="1" s="1"/>
  <c r="L90" i="1"/>
  <c r="N89" i="1"/>
  <c r="L88" i="1"/>
  <c r="L87" i="1"/>
  <c r="N86" i="1"/>
  <c r="L86" i="1" s="1"/>
  <c r="M86" i="1"/>
  <c r="L85" i="1"/>
  <c r="L84" i="1"/>
  <c r="N83" i="1"/>
  <c r="M83" i="1"/>
  <c r="L82" i="1"/>
  <c r="L81" i="1"/>
  <c r="N80" i="1"/>
  <c r="M80" i="1"/>
  <c r="M79" i="1"/>
  <c r="L78" i="1"/>
  <c r="L77" i="1"/>
  <c r="N76" i="1"/>
  <c r="M76" i="1"/>
  <c r="L76" i="1" s="1"/>
  <c r="L75" i="1"/>
  <c r="L74" i="1"/>
  <c r="N73" i="1"/>
  <c r="M73" i="1"/>
  <c r="L72" i="1"/>
  <c r="L71" i="1"/>
  <c r="N70" i="1"/>
  <c r="M70" i="1"/>
  <c r="L68" i="1"/>
  <c r="L67" i="1"/>
  <c r="L66" i="1"/>
  <c r="L65" i="1"/>
  <c r="L64" i="1"/>
  <c r="L63" i="1"/>
  <c r="L62" i="1"/>
  <c r="N61" i="1"/>
  <c r="N60" i="1" s="1"/>
  <c r="M61" i="1"/>
  <c r="M60" i="1" s="1"/>
  <c r="L59" i="1"/>
  <c r="L57" i="1"/>
  <c r="L56" i="1"/>
  <c r="L55" i="1"/>
  <c r="L54" i="1"/>
  <c r="L53" i="1"/>
  <c r="L52" i="1"/>
  <c r="L51" i="1"/>
  <c r="L50" i="1"/>
  <c r="L49" i="1"/>
  <c r="L48" i="1"/>
  <c r="L47" i="1"/>
  <c r="M16" i="1"/>
  <c r="L45" i="1"/>
  <c r="L44" i="1"/>
  <c r="L43" i="1"/>
  <c r="L42" i="1"/>
  <c r="L41" i="1"/>
  <c r="L40" i="1"/>
  <c r="N39" i="1"/>
  <c r="L39" i="1" s="1"/>
  <c r="L38" i="1"/>
  <c r="L37" i="1"/>
  <c r="L36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N21" i="1"/>
  <c r="L20" i="1"/>
  <c r="N18" i="1"/>
  <c r="M18" i="1"/>
  <c r="L17" i="1"/>
  <c r="N14" i="1"/>
  <c r="N13" i="1" s="1"/>
  <c r="L9" i="1"/>
  <c r="L8" i="1"/>
  <c r="L7" i="1"/>
  <c r="L6" i="1"/>
  <c r="N5" i="1"/>
  <c r="L5" i="1" s="1"/>
  <c r="I94" i="1"/>
  <c r="I93" i="1"/>
  <c r="I92" i="1"/>
  <c r="K91" i="1"/>
  <c r="K89" i="1" s="1"/>
  <c r="J91" i="1"/>
  <c r="J89" i="1" s="1"/>
  <c r="I90" i="1"/>
  <c r="I88" i="1"/>
  <c r="I87" i="1"/>
  <c r="K86" i="1"/>
  <c r="J86" i="1"/>
  <c r="I85" i="1"/>
  <c r="I84" i="1"/>
  <c r="K83" i="1"/>
  <c r="J83" i="1"/>
  <c r="I82" i="1"/>
  <c r="I81" i="1"/>
  <c r="K80" i="1"/>
  <c r="J80" i="1"/>
  <c r="I78" i="1"/>
  <c r="I77" i="1"/>
  <c r="K76" i="1"/>
  <c r="J76" i="1"/>
  <c r="I75" i="1"/>
  <c r="I74" i="1"/>
  <c r="K73" i="1"/>
  <c r="J73" i="1"/>
  <c r="I72" i="1"/>
  <c r="I71" i="1"/>
  <c r="K70" i="1"/>
  <c r="I70" i="1" s="1"/>
  <c r="J70" i="1"/>
  <c r="I68" i="1"/>
  <c r="I67" i="1"/>
  <c r="I66" i="1"/>
  <c r="I65" i="1"/>
  <c r="I64" i="1"/>
  <c r="I63" i="1"/>
  <c r="I62" i="1"/>
  <c r="K61" i="1"/>
  <c r="K60" i="1" s="1"/>
  <c r="J61" i="1"/>
  <c r="J60" i="1" s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K46" i="1"/>
  <c r="J46" i="1"/>
  <c r="I45" i="1"/>
  <c r="I44" i="1"/>
  <c r="I42" i="1"/>
  <c r="I41" i="1"/>
  <c r="I40" i="1"/>
  <c r="K39" i="1"/>
  <c r="J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K21" i="1"/>
  <c r="J21" i="1"/>
  <c r="I20" i="1"/>
  <c r="I19" i="1"/>
  <c r="K18" i="1"/>
  <c r="J18" i="1"/>
  <c r="I17" i="1"/>
  <c r="I15" i="1"/>
  <c r="K14" i="1"/>
  <c r="K13" i="1" s="1"/>
  <c r="J14" i="1"/>
  <c r="I9" i="1"/>
  <c r="I8" i="1"/>
  <c r="I7" i="1"/>
  <c r="I6" i="1"/>
  <c r="K5" i="1"/>
  <c r="I5" i="1" s="1"/>
  <c r="J16" i="1" l="1"/>
  <c r="J13" i="1"/>
  <c r="I83" i="1"/>
  <c r="K16" i="1"/>
  <c r="N79" i="1"/>
  <c r="I80" i="1"/>
  <c r="K79" i="1"/>
  <c r="I21" i="1"/>
  <c r="I76" i="1"/>
  <c r="J79" i="1"/>
  <c r="I79" i="1" s="1"/>
  <c r="M69" i="1"/>
  <c r="L73" i="1"/>
  <c r="M89" i="1"/>
  <c r="L89" i="1" s="1"/>
  <c r="J69" i="1"/>
  <c r="I89" i="1"/>
  <c r="I73" i="1"/>
  <c r="I86" i="1"/>
  <c r="L18" i="1"/>
  <c r="N16" i="1"/>
  <c r="N12" i="1" s="1"/>
  <c r="N10" i="1" s="1"/>
  <c r="L70" i="1"/>
  <c r="L60" i="1"/>
  <c r="L80" i="1"/>
  <c r="I39" i="1"/>
  <c r="I60" i="1"/>
  <c r="I91" i="1"/>
  <c r="L83" i="1"/>
  <c r="L21" i="1"/>
  <c r="L46" i="1"/>
  <c r="I18" i="1"/>
  <c r="I46" i="1"/>
  <c r="L79" i="1"/>
  <c r="L14" i="1"/>
  <c r="L13" i="1"/>
  <c r="L61" i="1"/>
  <c r="N69" i="1"/>
  <c r="I14" i="1"/>
  <c r="I13" i="1"/>
  <c r="I61" i="1"/>
  <c r="K69" i="1"/>
  <c r="I16" i="1" l="1"/>
  <c r="L16" i="1"/>
  <c r="K12" i="1"/>
  <c r="K10" i="1" s="1"/>
  <c r="L69" i="1"/>
  <c r="I69" i="1"/>
  <c r="M12" i="1"/>
  <c r="J12" i="1"/>
  <c r="L12" i="1" l="1"/>
  <c r="M10" i="1"/>
  <c r="L10" i="1" s="1"/>
  <c r="I12" i="1"/>
  <c r="J10" i="1"/>
  <c r="I10" i="1" s="1"/>
  <c r="H39" i="1"/>
  <c r="G39" i="1"/>
  <c r="F68" i="1" l="1"/>
  <c r="H21" i="1"/>
  <c r="H5" i="1"/>
  <c r="F9" i="1"/>
  <c r="F8" i="1"/>
  <c r="F7" i="1"/>
  <c r="F6" i="1"/>
  <c r="F25" i="1"/>
  <c r="H14" i="1"/>
  <c r="H13" i="1" s="1"/>
  <c r="F5" i="1" l="1"/>
  <c r="F17" i="1" l="1"/>
  <c r="H18" i="1"/>
  <c r="F19" i="1"/>
  <c r="F20" i="1"/>
  <c r="F22" i="1"/>
  <c r="F23" i="1"/>
  <c r="F24" i="1"/>
  <c r="F27" i="1"/>
  <c r="F28" i="1"/>
  <c r="F29" i="1"/>
  <c r="F30" i="1"/>
  <c r="F31" i="1"/>
  <c r="F32" i="1"/>
  <c r="F34" i="1"/>
  <c r="F35" i="1"/>
  <c r="F36" i="1"/>
  <c r="F37" i="1"/>
  <c r="F38" i="1"/>
  <c r="F40" i="1"/>
  <c r="F41" i="1"/>
  <c r="F42" i="1"/>
  <c r="F44" i="1"/>
  <c r="F45" i="1"/>
  <c r="F47" i="1"/>
  <c r="F48" i="1"/>
  <c r="F46" i="1" l="1"/>
  <c r="H16" i="1"/>
  <c r="F26" i="1"/>
  <c r="F15" i="1"/>
  <c r="F39" i="1"/>
  <c r="F33" i="1"/>
  <c r="F18" i="1"/>
  <c r="F93" i="1"/>
  <c r="H91" i="1"/>
  <c r="H89" i="1" s="1"/>
  <c r="F90" i="1"/>
  <c r="F88" i="1"/>
  <c r="F87" i="1"/>
  <c r="H86" i="1"/>
  <c r="G86" i="1"/>
  <c r="F85" i="1"/>
  <c r="F84" i="1"/>
  <c r="H83" i="1"/>
  <c r="G83" i="1"/>
  <c r="F82" i="1"/>
  <c r="F81" i="1"/>
  <c r="H80" i="1"/>
  <c r="G80" i="1"/>
  <c r="F78" i="1"/>
  <c r="F77" i="1"/>
  <c r="H76" i="1"/>
  <c r="G76" i="1"/>
  <c r="F75" i="1"/>
  <c r="F74" i="1"/>
  <c r="H73" i="1"/>
  <c r="G73" i="1"/>
  <c r="F72" i="1"/>
  <c r="F71" i="1"/>
  <c r="H70" i="1"/>
  <c r="G70" i="1"/>
  <c r="F67" i="1"/>
  <c r="F66" i="1"/>
  <c r="F65" i="1"/>
  <c r="F64" i="1"/>
  <c r="F63" i="1"/>
  <c r="F62" i="1"/>
  <c r="H61" i="1"/>
  <c r="H60" i="1" s="1"/>
  <c r="G61" i="1"/>
  <c r="G60" i="1" s="1"/>
  <c r="F59" i="1"/>
  <c r="F58" i="1"/>
  <c r="F57" i="1"/>
  <c r="F56" i="1"/>
  <c r="F55" i="1"/>
  <c r="F54" i="1"/>
  <c r="F53" i="1"/>
  <c r="F52" i="1"/>
  <c r="F51" i="1"/>
  <c r="F50" i="1"/>
  <c r="F49" i="1"/>
  <c r="F76" i="1" l="1"/>
  <c r="F80" i="1"/>
  <c r="G69" i="1"/>
  <c r="H69" i="1"/>
  <c r="F86" i="1"/>
  <c r="F92" i="1"/>
  <c r="F21" i="1"/>
  <c r="H79" i="1"/>
  <c r="H12" i="1" s="1"/>
  <c r="H10" i="1" s="1"/>
  <c r="F60" i="1"/>
  <c r="F61" i="1"/>
  <c r="F70" i="1"/>
  <c r="F73" i="1"/>
  <c r="F83" i="1"/>
  <c r="G91" i="1"/>
  <c r="G89" i="1" s="1"/>
  <c r="F89" i="1" s="1"/>
  <c r="G79" i="1"/>
  <c r="F69" i="1" l="1"/>
  <c r="F79" i="1"/>
  <c r="F91" i="1"/>
  <c r="F94" i="1"/>
  <c r="F14" i="1"/>
  <c r="G13" i="1"/>
  <c r="F13" i="1" s="1"/>
  <c r="G10" i="1"/>
  <c r="F10" i="1" s="1"/>
  <c r="F12" i="1" l="1"/>
</calcChain>
</file>

<file path=xl/sharedStrings.xml><?xml version="1.0" encoding="utf-8"?>
<sst xmlns="http://schemas.openxmlformats.org/spreadsheetml/2006/main" count="227" uniqueCount="177">
  <si>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</si>
  <si>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</si>
  <si>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</si>
  <si>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</si>
  <si>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</si>
  <si>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</si>
  <si>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</si>
  <si>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</si>
  <si>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</si>
  <si>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</si>
  <si>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</si>
  <si>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</si>
  <si>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</si>
  <si>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</si>
  <si>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</si>
  <si>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</si>
  <si>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</si>
  <si>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</si>
  <si>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</si>
  <si>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</si>
  <si>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</si>
  <si>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</si>
  <si>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</si>
  <si>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</si>
  <si>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</si>
  <si>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</si>
  <si>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</si>
  <si>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</si>
  <si>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</si>
  <si>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</si>
  <si>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</si>
  <si>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</si>
  <si>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</si>
  <si>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</si>
  <si>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</si>
  <si>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</si>
  <si>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</si>
  <si>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</si>
  <si>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</si>
  <si>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</si>
  <si>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</si>
  <si>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</si>
  <si>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</si>
  <si>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</si>
  <si>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</si>
  <si>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</si>
  <si>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</si>
  <si>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</si>
  <si>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</si>
  <si>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</si>
  <si>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</si>
  <si>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</si>
  <si>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</si>
  <si>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</si>
  <si>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</si>
  <si>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</si>
  <si>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</si>
  <si>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</si>
  <si>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</si>
  <si>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</si>
  <si>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</si>
  <si>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</si>
  <si>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</si>
  <si>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</si>
  <si>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</si>
  <si>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</si>
  <si>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</si>
  <si>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</si>
  <si>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</si>
  <si>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</si>
  <si>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</si>
  <si>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</si>
  <si>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</si>
  <si>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</si>
  <si>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</si>
  <si>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</si>
  <si>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</si>
  <si>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</si>
  <si>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</si>
  <si>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</si>
  <si>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</si>
  <si>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</si>
  <si>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</si>
  <si>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</si>
  <si>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</si>
  <si>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</si>
  <si>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</si>
  <si>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</si>
  <si>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</si>
  <si>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</si>
  <si>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</si>
  <si>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</si>
  <si>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</si>
  <si>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</si>
  <si>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</si>
  <si>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</si>
  <si>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</si>
  <si>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</si>
  <si>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</si>
  <si>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</si>
  <si>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</si>
  <si>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</si>
  <si>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</si>
  <si>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</si>
  <si>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</si>
  <si>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</si>
  <si>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</si>
  <si>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</si>
  <si>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</si>
  <si>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</si>
  <si>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</si>
  <si>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</si>
  <si>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</si>
  <si>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</si>
  <si>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</si>
  <si>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</si>
  <si>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</si>
  <si>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</si>
  <si>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</si>
  <si>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</si>
  <si>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</si>
  <si>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</si>
  <si>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</si>
  <si>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</si>
  <si>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>სულ ჯამი</t>
  </si>
  <si>
    <t>ბუღალტერი:</t>
  </si>
  <si>
    <t xml:space="preserve"> </t>
  </si>
  <si>
    <t>2023 წელი</t>
  </si>
  <si>
    <t>2024 წელი</t>
  </si>
  <si>
    <t>ხელმძღვანელი</t>
  </si>
  <si>
    <t>მთ. ბუღალტერი</t>
  </si>
  <si>
    <t>საქმის მწარმოებელი</t>
  </si>
  <si>
    <t>ფონდის მცველი</t>
  </si>
  <si>
    <t>ექსკურსია მძღოლი</t>
  </si>
  <si>
    <t>აბარის მუზეუმის მცველი</t>
  </si>
  <si>
    <t>დამლაგებელი</t>
  </si>
  <si>
    <t>ხელმძღვანელი:</t>
  </si>
  <si>
    <t>მუდმივმოქმედი ექსპოზიცია</t>
  </si>
  <si>
    <t>წლის  განმავლობაში</t>
  </si>
  <si>
    <t>საშობაო გამოფენა</t>
  </si>
  <si>
    <t>იანვარი</t>
  </si>
  <si>
    <t>ქართული თეატრის  დღე 14 იანვარი. თეატრის მხატვრობა</t>
  </si>
  <si>
    <t>საგაზაფხულო გამოფენა</t>
  </si>
  <si>
    <t>იანვარი- თებერვალი</t>
  </si>
  <si>
    <t>მარტი</t>
  </si>
  <si>
    <t>აპრილი</t>
  </si>
  <si>
    <t>"ღამე მუზეუმში"</t>
  </si>
  <si>
    <t>მაისი</t>
  </si>
  <si>
    <t>ბავშვთა საერთაშორისო დღე, ბავშთა ნახატების გამოფენა</t>
  </si>
  <si>
    <t>ივნისი-ივლისი</t>
  </si>
  <si>
    <t>აგვისტო</t>
  </si>
  <si>
    <t>სექტემბერი</t>
  </si>
  <si>
    <t>საშემოდგომო გამოფენა</t>
  </si>
  <si>
    <t>ოქტომბერი</t>
  </si>
  <si>
    <t>ნოემბერი</t>
  </si>
  <si>
    <t>მთლიანი თანხა</t>
  </si>
  <si>
    <t>ა(ა)ი.პ.   ამბროლაურის სახვითი ხელოვნებისა და მხარეთმცოდნეობის მუზეუმი</t>
  </si>
  <si>
    <t>ივნისი</t>
  </si>
  <si>
    <t>ივლისი- აგვისტო</t>
  </si>
  <si>
    <t>დეკემბერი</t>
  </si>
  <si>
    <r>
      <rPr>
        <b/>
        <sz val="10"/>
        <color theme="1"/>
        <rFont val="Body Font"/>
        <charset val="204"/>
      </rPr>
      <t>ა.ა.ი.პ. ამბროლაურის სახვითი ხელოვნებისა და  მხარეთმცოდნეობის მუზეუმი</t>
    </r>
    <r>
      <rPr>
        <sz val="11"/>
        <color theme="1"/>
        <rFont val="Body Font"/>
        <charset val="1"/>
      </rPr>
      <t xml:space="preserve"> 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</si>
  <si>
    <t>2023 წლის ფაქტიური</t>
  </si>
  <si>
    <t>2024  წლის მოსალოდნელი შესრულება</t>
  </si>
  <si>
    <t>2025 წლის გეგმა (პროექტი)</t>
  </si>
  <si>
    <t>2023  წელი</t>
  </si>
  <si>
    <t>2025 წელი</t>
  </si>
  <si>
    <t>2025წელი</t>
  </si>
  <si>
    <t>წლის განმავლობაში</t>
  </si>
  <si>
    <t>იანვარი-თებერვალი</t>
  </si>
  <si>
    <t>თამუნა შიუკაშვილის ნამუშევრების გამოფენა</t>
  </si>
  <si>
    <t>რაჭველი მხატვრების ნამუშევრების გამოფენა</t>
  </si>
  <si>
    <t>ივნისი-ივლისი300</t>
  </si>
  <si>
    <t>ბ,კობახიძის ქანდაკებები</t>
  </si>
  <si>
    <t xml:space="preserve"> სერგო ბოიახჩევის ნამუშევრების გამოფენა</t>
  </si>
  <si>
    <t>ა(ა)იპ ამბროლაურის სახვითი ხელოვნებისა და მხარეთმცოდნეობის მუზეუმი</t>
  </si>
  <si>
    <t>N</t>
  </si>
  <si>
    <t>მთავარი კურატორი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</si>
</sst>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49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11"/>
      <name val="Sylfaen"/>
      <family val="1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b/>
      <sz val="11"/>
      <color indexed="12"/>
      <name val="Sylfaen"/>
      <family val="1"/>
    </font>
    <font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b/>
      <sz val="10"/>
      <name val="Sylfaen"/>
      <family val="1"/>
    </font>
    <font>
      <b/>
      <sz val="10"/>
      <color indexed="10"/>
      <name val="Sylfaen"/>
      <family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  <font>
      <b/>
      <sz val="10"/>
      <color theme="1"/>
      <name val="Body Font"/>
      <charset val="204"/>
    </font>
    <font>
      <b/>
      <sz val="11"/>
      <color theme="1"/>
      <name val="Body Font"/>
      <charset val="204"/>
    </font>
    <font>
      <sz val="11"/>
      <color theme="1"/>
      <name val="Body Font"/>
      <charset val="204"/>
    </font>
    <font>
      <sz val="12"/>
      <color theme="1"/>
      <name val="Body Font"/>
      <charset val="204"/>
    </font>
    <font>
      <b/>
      <sz val="11"/>
      <color theme="1"/>
      <name val="Body Font"/>
    </font>
    <font>
      <sz val="9"/>
      <color theme="1"/>
      <name val="Body Font"/>
    </font>
    <font>
      <sz val="9"/>
      <color theme="1"/>
      <name val="Body Font"/>
      <family val="2"/>
    </font>
    <font>
      <sz val="10"/>
      <color theme="1"/>
      <name val="Body Font"/>
    </font>
    <font>
      <sz val="8"/>
      <color rgb="FFFF0000"/>
      <name val="Body Fon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71">
    <xf numFmtId="0" fontId="0" fillId="0" borderId="0" xfId="0"/>
    <xf numFmtId="0" fontId="8" fillId="0" borderId="0" xfId="0" applyFont="1"/>
    <xf numFmtId="0" fontId="13" fillId="0" borderId="1" xfId="13" applyFont="1" applyBorder="1" applyAlignment="1">
      <alignment horizontal="left" vertical="center" wrapText="1" indent="2"/>
    </xf>
    <xf numFmtId="0" fontId="15" fillId="0" borderId="1" xfId="13" applyFont="1" applyBorder="1" applyAlignment="1">
      <alignment horizontal="left" vertical="center" wrapText="1" indent="3"/>
    </xf>
    <xf numFmtId="0" fontId="12" fillId="0" borderId="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vertical="center" wrapText="1"/>
    </xf>
    <xf numFmtId="0" fontId="12" fillId="0" borderId="4" xfId="13" applyFont="1" applyBorder="1" applyAlignment="1">
      <alignment horizontal="left" vertical="center" wrapText="1" indent="1"/>
    </xf>
    <xf numFmtId="0" fontId="17" fillId="0" borderId="0" xfId="0" applyFont="1"/>
    <xf numFmtId="0" fontId="7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vertical="center" wrapText="1"/>
    </xf>
    <xf numFmtId="0" fontId="13" fillId="0" borderId="9" xfId="13" applyFont="1" applyBorder="1" applyAlignment="1">
      <alignment horizontal="left" vertical="center" wrapText="1" indent="2"/>
    </xf>
    <xf numFmtId="0" fontId="15" fillId="0" borderId="9" xfId="13" applyFont="1" applyBorder="1" applyAlignment="1">
      <alignment horizontal="left" vertical="center" wrapText="1" indent="3"/>
    </xf>
    <xf numFmtId="0" fontId="15" fillId="0" borderId="9" xfId="13" applyFont="1" applyBorder="1" applyAlignment="1">
      <alignment horizontal="center" vertical="center" wrapText="1"/>
    </xf>
    <xf numFmtId="0" fontId="15" fillId="0" borderId="9" xfId="13" applyFont="1" applyBorder="1" applyAlignment="1">
      <alignment vertical="center" wrapText="1"/>
    </xf>
    <xf numFmtId="0" fontId="11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2" fontId="12" fillId="0" borderId="0" xfId="13" applyNumberFormat="1" applyFont="1" applyAlignment="1">
      <alignment horizontal="left" vertical="center" wrapText="1" indent="1"/>
    </xf>
    <xf numFmtId="2" fontId="13" fillId="0" borderId="0" xfId="13" applyNumberFormat="1" applyFont="1" applyAlignment="1">
      <alignment horizontal="left" vertical="center" wrapText="1" indent="2"/>
    </xf>
    <xf numFmtId="2" fontId="15" fillId="0" borderId="0" xfId="13" applyNumberFormat="1" applyFont="1" applyAlignment="1">
      <alignment horizontal="left" vertical="center" wrapText="1" indent="3"/>
    </xf>
    <xf numFmtId="2" fontId="11" fillId="0" borderId="0" xfId="13" applyNumberFormat="1" applyFont="1" applyAlignment="1">
      <alignment vertical="center" wrapText="1"/>
    </xf>
    <xf numFmtId="2" fontId="8" fillId="0" borderId="0" xfId="0" applyNumberFormat="1" applyFont="1"/>
    <xf numFmtId="2" fontId="18" fillId="0" borderId="0" xfId="0" applyNumberFormat="1" applyFont="1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168" fontId="6" fillId="0" borderId="9" xfId="15" applyNumberFormat="1" applyFont="1" applyBorder="1" applyAlignment="1" applyProtection="1">
      <alignment horizontal="right" vertical="center" wrapText="1"/>
      <protection locked="0"/>
    </xf>
    <xf numFmtId="168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2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2" fillId="0" borderId="9" xfId="14" applyNumberFormat="1" applyFont="1" applyFill="1" applyBorder="1" applyAlignment="1" applyProtection="1">
      <alignment horizontal="right" vertical="center" wrapText="1"/>
    </xf>
    <xf numFmtId="168" fontId="19" fillId="0" borderId="9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8" fillId="0" borderId="0" xfId="0" applyNumberFormat="1" applyFont="1" applyAlignment="1">
      <alignment horizontal="right"/>
    </xf>
    <xf numFmtId="168" fontId="16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6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11" xfId="14" applyNumberFormat="1" applyFont="1" applyFill="1" applyBorder="1" applyAlignment="1" applyProtection="1">
      <alignment horizontal="right" vertical="center" wrapText="1"/>
    </xf>
    <xf numFmtId="168" fontId="16" fillId="0" borderId="9" xfId="14" applyNumberFormat="1" applyFont="1" applyFill="1" applyBorder="1" applyAlignment="1" applyProtection="1">
      <alignment horizontal="right" vertical="center" wrapText="1"/>
    </xf>
    <xf numFmtId="168" fontId="16" fillId="0" borderId="11" xfId="14" applyNumberFormat="1" applyFont="1" applyFill="1" applyBorder="1" applyAlignment="1" applyProtection="1">
      <alignment horizontal="right" vertical="center" wrapText="1"/>
    </xf>
    <xf numFmtId="168" fontId="10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" fontId="7" fillId="0" borderId="9" xfId="13" applyNumberFormat="1" applyFont="1" applyBorder="1" applyAlignment="1">
      <alignment vertical="center" wrapText="1"/>
    </xf>
    <xf numFmtId="1" fontId="7" fillId="0" borderId="9" xfId="13" applyNumberFormat="1" applyFont="1" applyBorder="1" applyAlignment="1">
      <alignment horizontal="left" vertical="center" wrapText="1" indent="2"/>
    </xf>
    <xf numFmtId="165" fontId="26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6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3" fontId="3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35" fillId="0" borderId="9" xfId="0" applyFont="1" applyBorder="1"/>
    <xf numFmtId="0" fontId="35" fillId="0" borderId="9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wrapText="1"/>
    </xf>
    <xf numFmtId="0" fontId="38" fillId="0" borderId="0" xfId="0" applyFont="1" applyAlignment="1">
      <alignment vertical="center"/>
    </xf>
    <xf numFmtId="0" fontId="23" fillId="0" borderId="9" xfId="0" applyFont="1" applyBorder="1" applyAlignment="1">
      <alignment horizontal="center" vertical="center"/>
    </xf>
    <xf numFmtId="169" fontId="0" fillId="0" borderId="0" xfId="0" applyNumberFormat="1"/>
    <xf numFmtId="165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5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Border="1"/>
    <xf numFmtId="0" fontId="35" fillId="0" borderId="14" xfId="0" applyFont="1" applyBorder="1" applyAlignment="1">
      <alignment horizontal="center"/>
    </xf>
    <xf numFmtId="0" fontId="43" fillId="0" borderId="0" xfId="0" applyFont="1"/>
    <xf numFmtId="0" fontId="42" fillId="0" borderId="0" xfId="0" applyFont="1"/>
    <xf numFmtId="0" fontId="44" fillId="0" borderId="0" xfId="0" applyFont="1"/>
    <xf numFmtId="0" fontId="45" fillId="0" borderId="9" xfId="0" applyFont="1" applyBorder="1" applyAlignment="1">
      <alignment vertical="center" wrapText="1"/>
    </xf>
    <xf numFmtId="165" fontId="15" fillId="3" borderId="9" xfId="14" applyNumberFormat="1" applyFont="1" applyFill="1" applyBorder="1" applyAlignment="1" applyProtection="1">
      <alignment horizontal="right" vertical="center" wrapText="1"/>
    </xf>
    <xf numFmtId="4" fontId="16" fillId="3" borderId="9" xfId="14" applyNumberFormat="1" applyFont="1" applyFill="1" applyBorder="1" applyAlignment="1" applyProtection="1">
      <alignment horizontal="right" vertical="center" wrapText="1"/>
      <protection locked="0"/>
    </xf>
    <xf numFmtId="165" fontId="19" fillId="3" borderId="9" xfId="14" applyNumberFormat="1" applyFont="1" applyFill="1" applyBorder="1" applyAlignment="1" applyProtection="1">
      <alignment horizontal="right" vertical="center" wrapText="1"/>
    </xf>
    <xf numFmtId="165" fontId="14" fillId="3" borderId="9" xfId="14" applyNumberFormat="1" applyFont="1" applyFill="1" applyBorder="1" applyAlignment="1" applyProtection="1">
      <alignment horizontal="right" vertical="center" wrapText="1"/>
    </xf>
    <xf numFmtId="168" fontId="20" fillId="3" borderId="9" xfId="14" applyNumberFormat="1" applyFont="1" applyFill="1" applyBorder="1" applyAlignment="1" applyProtection="1">
      <alignment horizontal="right" vertical="center" wrapText="1"/>
    </xf>
    <xf numFmtId="0" fontId="41" fillId="0" borderId="9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6" fillId="0" borderId="9" xfId="0" applyFont="1" applyBorder="1" applyAlignment="1">
      <alignment wrapText="1"/>
    </xf>
    <xf numFmtId="0" fontId="0" fillId="0" borderId="20" xfId="0" applyBorder="1"/>
    <xf numFmtId="0" fontId="0" fillId="0" borderId="14" xfId="0" applyBorder="1"/>
    <xf numFmtId="0" fontId="0" fillId="0" borderId="11" xfId="0" applyBorder="1"/>
    <xf numFmtId="0" fontId="48" fillId="0" borderId="0" xfId="0" applyFont="1"/>
    <xf numFmtId="165" fontId="20" fillId="3" borderId="9" xfId="14" applyNumberFormat="1" applyFont="1" applyFill="1" applyBorder="1" applyAlignment="1" applyProtection="1">
      <alignment horizontal="right" vertical="center" wrapText="1"/>
    </xf>
    <xf numFmtId="165" fontId="10" fillId="3" borderId="9" xfId="14" applyNumberFormat="1" applyFont="1" applyFill="1" applyBorder="1" applyAlignment="1" applyProtection="1">
      <alignment horizontal="right" vertical="center" wrapText="1"/>
    </xf>
    <xf numFmtId="165" fontId="10" fillId="3" borderId="9" xfId="14" applyNumberFormat="1" applyFont="1" applyFill="1" applyBorder="1" applyAlignment="1" applyProtection="1">
      <alignment horizontal="right" vertical="center" wrapText="1"/>
      <protection locked="0"/>
    </xf>
    <xf numFmtId="165" fontId="12" fillId="3" borderId="9" xfId="14" applyNumberFormat="1" applyFont="1" applyFill="1" applyBorder="1" applyAlignment="1" applyProtection="1">
      <alignment horizontal="right" vertical="center" wrapText="1"/>
    </xf>
    <xf numFmtId="165" fontId="14" fillId="3" borderId="9" xfId="14" applyNumberFormat="1" applyFont="1" applyFill="1" applyBorder="1" applyAlignment="1" applyProtection="1">
      <alignment horizontal="right" vertical="center" wrapText="1"/>
      <protection locked="0"/>
    </xf>
    <xf numFmtId="165" fontId="14" fillId="3" borderId="11" xfId="14" applyNumberFormat="1" applyFont="1" applyFill="1" applyBorder="1" applyAlignment="1" applyProtection="1">
      <alignment horizontal="right" vertical="center" wrapText="1"/>
      <protection locked="0"/>
    </xf>
    <xf numFmtId="165" fontId="14" fillId="3" borderId="11" xfId="14" applyNumberFormat="1" applyFont="1" applyFill="1" applyBorder="1" applyAlignment="1" applyProtection="1">
      <alignment horizontal="right" vertical="center" wrapText="1"/>
    </xf>
    <xf numFmtId="165" fontId="15" fillId="3" borderId="9" xfId="14" applyNumberFormat="1" applyFont="1" applyFill="1" applyBorder="1" applyAlignment="1" applyProtection="1">
      <alignment horizontal="right" vertical="center" wrapText="1"/>
      <protection locked="0"/>
    </xf>
    <xf numFmtId="165" fontId="15" fillId="3" borderId="11" xfId="14" applyNumberFormat="1" applyFont="1" applyFill="1" applyBorder="1" applyAlignment="1" applyProtection="1">
      <alignment horizontal="right" vertical="center" wrapText="1"/>
      <protection locked="0"/>
    </xf>
    <xf numFmtId="165" fontId="15" fillId="3" borderId="11" xfId="14" applyNumberFormat="1" applyFont="1" applyFill="1" applyBorder="1" applyAlignment="1" applyProtection="1">
      <alignment horizontal="right" vertical="center" wrapText="1"/>
    </xf>
    <xf numFmtId="165" fontId="8" fillId="3" borderId="0" xfId="0" applyNumberFormat="1" applyFont="1" applyFill="1" applyAlignment="1">
      <alignment horizontal="right"/>
    </xf>
    <xf numFmtId="165" fontId="16" fillId="3" borderId="11" xfId="14" applyNumberFormat="1" applyFont="1" applyFill="1" applyBorder="1" applyAlignment="1" applyProtection="1">
      <alignment horizontal="right" vertical="center" wrapText="1"/>
      <protection locked="0"/>
    </xf>
    <xf numFmtId="165" fontId="16" fillId="3" borderId="9" xfId="14" applyNumberFormat="1" applyFont="1" applyFill="1" applyBorder="1" applyAlignment="1" applyProtection="1">
      <alignment horizontal="right" vertical="center" wrapText="1"/>
      <protection locked="0"/>
    </xf>
    <xf numFmtId="165" fontId="9" fillId="3" borderId="9" xfId="14" applyNumberFormat="1" applyFont="1" applyFill="1" applyBorder="1" applyAlignment="1" applyProtection="1">
      <alignment horizontal="right" vertical="center" wrapText="1"/>
      <protection locked="0"/>
    </xf>
    <xf numFmtId="165" fontId="9" fillId="3" borderId="11" xfId="14" applyNumberFormat="1" applyFont="1" applyFill="1" applyBorder="1" applyAlignment="1" applyProtection="1">
      <alignment horizontal="right" vertical="center" wrapText="1"/>
      <protection locked="0"/>
    </xf>
    <xf numFmtId="165" fontId="9" fillId="3" borderId="9" xfId="14" applyNumberFormat="1" applyFont="1" applyFill="1" applyBorder="1" applyAlignment="1" applyProtection="1">
      <alignment horizontal="right" vertical="center" wrapText="1"/>
    </xf>
    <xf numFmtId="165" fontId="9" fillId="3" borderId="11" xfId="14" applyNumberFormat="1" applyFont="1" applyFill="1" applyBorder="1" applyAlignment="1" applyProtection="1">
      <alignment horizontal="right" vertical="center" wrapText="1"/>
    </xf>
    <xf numFmtId="165" fontId="16" fillId="3" borderId="9" xfId="14" applyNumberFormat="1" applyFont="1" applyFill="1" applyBorder="1" applyAlignment="1" applyProtection="1">
      <alignment horizontal="right" vertical="center" wrapText="1"/>
    </xf>
    <xf numFmtId="165" fontId="16" fillId="3" borderId="11" xfId="14" applyNumberFormat="1" applyFont="1" applyFill="1" applyBorder="1" applyAlignment="1" applyProtection="1">
      <alignment horizontal="right" vertical="center" wrapText="1"/>
    </xf>
    <xf numFmtId="168" fontId="6" fillId="0" borderId="7" xfId="15" applyNumberFormat="1" applyFont="1" applyBorder="1" applyAlignment="1" applyProtection="1">
      <alignment horizontal="right" vertical="center" wrapText="1"/>
      <protection locked="0"/>
    </xf>
    <xf numFmtId="168" fontId="0" fillId="0" borderId="0" xfId="0" applyNumberFormat="1" applyFont="1"/>
    <xf numFmtId="168" fontId="0" fillId="0" borderId="0" xfId="0" applyNumberFormat="1" applyFont="1" applyAlignment="1">
      <alignment vertical="center"/>
    </xf>
    <xf numFmtId="165" fontId="26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30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30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6" xfId="15" applyNumberFormat="1" applyFont="1" applyBorder="1" applyAlignment="1" applyProtection="1">
      <alignment horizontal="center" vertical="center" wrapText="1"/>
      <protection locked="0"/>
    </xf>
    <xf numFmtId="165" fontId="26" fillId="0" borderId="3" xfId="15" applyNumberFormat="1" applyFont="1" applyBorder="1" applyAlignment="1" applyProtection="1">
      <alignment horizontal="center" vertical="center" wrapText="1"/>
      <protection locked="0"/>
    </xf>
    <xf numFmtId="165" fontId="2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2" applyNumberFormat="1" applyFont="1" applyFill="1" applyBorder="1" applyAlignment="1" applyProtection="1">
      <alignment horizontal="center" vertical="center"/>
      <protection locked="0"/>
    </xf>
    <xf numFmtId="2" fontId="31" fillId="0" borderId="15" xfId="2" applyNumberFormat="1" applyFont="1" applyFill="1" applyBorder="1" applyAlignment="1" applyProtection="1">
      <alignment horizontal="center" vertical="center"/>
      <protection locked="0"/>
    </xf>
    <xf numFmtId="165" fontId="30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17" xfId="15" applyNumberFormat="1" applyFont="1" applyBorder="1" applyAlignment="1" applyProtection="1">
      <alignment horizontal="center" vertical="center" wrapText="1"/>
      <protection locked="0"/>
    </xf>
    <xf numFmtId="2" fontId="5" fillId="0" borderId="14" xfId="15" applyNumberFormat="1" applyFont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Border="1" applyAlignment="1" applyProtection="1">
      <alignment horizontal="center" vertical="center" wrapText="1"/>
      <protection locked="0"/>
    </xf>
    <xf numFmtId="0" fontId="22" fillId="0" borderId="19" xfId="15" applyFont="1" applyBorder="1" applyAlignment="1" applyProtection="1">
      <alignment horizontal="center" vertical="center" wrapText="1"/>
      <protection locked="0"/>
    </xf>
    <xf numFmtId="0" fontId="22" fillId="0" borderId="20" xfId="15" applyFont="1" applyBorder="1" applyAlignment="1" applyProtection="1">
      <alignment horizontal="center" vertical="center" wrapText="1"/>
      <protection locked="0"/>
    </xf>
    <xf numFmtId="0" fontId="22" fillId="0" borderId="21" xfId="15" applyFont="1" applyBorder="1" applyAlignment="1" applyProtection="1">
      <alignment horizontal="center" vertical="center" wrapText="1"/>
      <protection locked="0"/>
    </xf>
    <xf numFmtId="0" fontId="22" fillId="0" borderId="10" xfId="15" applyFont="1" applyBorder="1" applyAlignment="1" applyProtection="1">
      <alignment horizontal="center" vertical="center" wrapText="1"/>
      <protection locked="0"/>
    </xf>
    <xf numFmtId="0" fontId="22" fillId="0" borderId="0" xfId="15" applyFont="1" applyAlignment="1" applyProtection="1">
      <alignment horizontal="center" vertical="center" wrapText="1"/>
      <protection locked="0"/>
    </xf>
    <xf numFmtId="0" fontId="22" fillId="0" borderId="4" xfId="15" applyFont="1" applyBorder="1" applyAlignment="1" applyProtection="1">
      <alignment horizontal="center" vertical="center" wrapText="1"/>
      <protection locked="0"/>
    </xf>
    <xf numFmtId="0" fontId="22" fillId="0" borderId="5" xfId="15" applyFont="1" applyBorder="1" applyAlignment="1" applyProtection="1">
      <alignment horizontal="center" vertical="center" wrapText="1"/>
      <protection locked="0"/>
    </xf>
    <xf numFmtId="0" fontId="22" fillId="0" borderId="15" xfId="15" applyFont="1" applyBorder="1" applyAlignment="1" applyProtection="1">
      <alignment horizontal="center" vertical="center" wrapText="1"/>
      <protection locked="0"/>
    </xf>
    <xf numFmtId="0" fontId="22" fillId="0" borderId="16" xfId="15" applyFont="1" applyBorder="1" applyAlignment="1" applyProtection="1">
      <alignment horizontal="center" vertical="center" wrapText="1"/>
      <protection locked="0"/>
    </xf>
    <xf numFmtId="0" fontId="22" fillId="0" borderId="14" xfId="15" applyFont="1" applyBorder="1" applyAlignment="1" applyProtection="1">
      <alignment horizontal="center" vertical="center" wrapText="1"/>
      <protection locked="0"/>
    </xf>
    <xf numFmtId="0" fontId="22" fillId="0" borderId="18" xfId="15" applyFont="1" applyBorder="1" applyAlignment="1" applyProtection="1">
      <alignment horizontal="center" vertical="center" wrapText="1"/>
      <protection locked="0"/>
    </xf>
    <xf numFmtId="0" fontId="22" fillId="0" borderId="11" xfId="15" applyFont="1" applyBorder="1" applyAlignment="1" applyProtection="1">
      <alignment horizontal="center" vertical="center" wrapText="1"/>
      <protection locked="0"/>
    </xf>
    <xf numFmtId="0" fontId="22" fillId="0" borderId="14" xfId="13" applyFont="1" applyBorder="1" applyAlignment="1">
      <alignment horizontal="center" vertical="center" wrapText="1"/>
    </xf>
    <xf numFmtId="0" fontId="22" fillId="0" borderId="18" xfId="13" applyFont="1" applyBorder="1" applyAlignment="1">
      <alignment horizontal="center" vertical="center" wrapText="1"/>
    </xf>
    <xf numFmtId="0" fontId="22" fillId="0" borderId="11" xfId="13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5" fontId="33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33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13" xfId="0" applyFont="1" applyFill="1" applyBorder="1" applyAlignment="1" applyProtection="1">
      <alignment horizontal="center" vertical="center" textRotation="90" wrapText="1"/>
      <protection locked="0"/>
    </xf>
    <xf numFmtId="0" fontId="33" fillId="4" borderId="8" xfId="0" applyFont="1" applyFill="1" applyBorder="1" applyAlignment="1" applyProtection="1">
      <alignment horizontal="center" vertical="center" textRotation="90" wrapText="1"/>
      <protection locked="0"/>
    </xf>
    <xf numFmtId="0" fontId="39" fillId="4" borderId="12" xfId="0" applyFont="1" applyFill="1" applyBorder="1" applyAlignment="1" applyProtection="1">
      <alignment horizontal="center" vertical="center" wrapText="1"/>
      <protection locked="0"/>
    </xf>
    <xf numFmtId="0" fontId="32" fillId="4" borderId="10" xfId="0" applyFont="1" applyFill="1" applyBorder="1" applyAlignment="1" applyProtection="1">
      <alignment horizontal="center" vertical="center" wrapText="1"/>
      <protection locked="0"/>
    </xf>
    <xf numFmtId="165" fontId="3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7" xfId="0" applyFont="1" applyFill="1" applyBorder="1" applyAlignment="1" applyProtection="1">
      <alignment horizontal="center" vertical="center" textRotation="90" wrapText="1"/>
      <protection locked="0"/>
    </xf>
    <xf numFmtId="0" fontId="34" fillId="4" borderId="8" xfId="0" applyFont="1" applyFill="1" applyBorder="1" applyAlignment="1" applyProtection="1">
      <alignment horizontal="center" vertical="center" textRotation="90" wrapText="1"/>
      <protection locked="0"/>
    </xf>
    <xf numFmtId="3" fontId="33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3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47" fillId="0" borderId="14" xfId="0" applyFont="1" applyBorder="1" applyAlignment="1">
      <alignment horizontal="center"/>
    </xf>
    <xf numFmtId="0" fontId="0" fillId="0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169" fontId="0" fillId="0" borderId="0" xfId="0" applyNumberFormat="1" applyFill="1"/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workbookViewId="0">
      <selection activeCell="O5" sqref="O5:O94"/>
    </sheetView>
  </sheetViews>
  <sheetFormatPr defaultRowHeight="11.25"/>
  <cols>
    <col min="1" max="2" width="4.75" style="24" customWidth="1"/>
    <col min="3" max="3" width="5.875" style="24" customWidth="1"/>
    <col min="4" max="4" width="6.25" style="24" customWidth="1"/>
    <col min="5" max="5" width="29.5" style="1" customWidth="1"/>
    <col min="6" max="6" width="11.125" style="19" customWidth="1"/>
    <col min="7" max="7" width="10.5" style="19" customWidth="1"/>
    <col min="8" max="8" width="10.25" style="19" customWidth="1"/>
    <col min="9" max="9" width="9.375" style="19" customWidth="1"/>
    <col min="10" max="10" width="8.5" style="19" customWidth="1"/>
    <col min="11" max="11" width="8.625" style="19" customWidth="1"/>
    <col min="12" max="12" width="11.75" style="19" customWidth="1"/>
    <col min="13" max="13" width="11.875" style="19" customWidth="1"/>
    <col min="14" max="14" width="7.875" style="19" customWidth="1"/>
    <col min="15" max="16384" width="9" style="1"/>
  </cols>
  <sheetData>
    <row r="1" spans="1:16" ht="28.5" customHeight="1">
      <c r="A1" s="129" t="s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6" ht="20.25" customHeight="1" thickBot="1">
      <c r="A2" s="136" t="s">
        <v>156</v>
      </c>
      <c r="B2" s="137"/>
      <c r="C2" s="137"/>
      <c r="D2" s="137"/>
      <c r="E2" s="138"/>
      <c r="F2" s="123" t="s">
        <v>161</v>
      </c>
      <c r="G2" s="123"/>
      <c r="H2" s="124"/>
      <c r="I2" s="131" t="s">
        <v>162</v>
      </c>
      <c r="J2" s="131"/>
      <c r="K2" s="131"/>
      <c r="L2" s="131" t="s">
        <v>163</v>
      </c>
      <c r="M2" s="131"/>
      <c r="N2" s="131"/>
    </row>
    <row r="3" spans="1:16" ht="22.5" customHeight="1" thickBot="1">
      <c r="A3" s="139"/>
      <c r="B3" s="140"/>
      <c r="C3" s="140"/>
      <c r="D3" s="140"/>
      <c r="E3" s="141"/>
      <c r="F3" s="125" t="s">
        <v>0</v>
      </c>
      <c r="G3" s="127" t="s">
        <v>1</v>
      </c>
      <c r="H3" s="128"/>
      <c r="I3" s="132" t="s">
        <v>0</v>
      </c>
      <c r="J3" s="121" t="s">
        <v>1</v>
      </c>
      <c r="K3" s="122"/>
      <c r="L3" s="132" t="s">
        <v>0</v>
      </c>
      <c r="M3" s="121" t="s">
        <v>1</v>
      </c>
      <c r="N3" s="122"/>
      <c r="P3" s="1" t="s">
        <v>126</v>
      </c>
    </row>
    <row r="4" spans="1:16" s="7" customFormat="1" ht="101.25" customHeight="1">
      <c r="A4" s="142"/>
      <c r="B4" s="143"/>
      <c r="C4" s="143"/>
      <c r="D4" s="143"/>
      <c r="E4" s="144"/>
      <c r="F4" s="126"/>
      <c r="G4" s="61" t="s">
        <v>108</v>
      </c>
      <c r="H4" s="62" t="s">
        <v>2</v>
      </c>
      <c r="I4" s="126"/>
      <c r="J4" s="61" t="s">
        <v>108</v>
      </c>
      <c r="K4" s="62" t="s">
        <v>2</v>
      </c>
      <c r="L4" s="126"/>
      <c r="M4" s="61" t="s">
        <v>108</v>
      </c>
      <c r="N4" s="62" t="s">
        <v>2</v>
      </c>
    </row>
    <row r="5" spans="1:16" s="7" customFormat="1" ht="50.25" customHeight="1">
      <c r="A5" s="145" t="s">
        <v>116</v>
      </c>
      <c r="B5" s="146"/>
      <c r="C5" s="146"/>
      <c r="D5" s="146"/>
      <c r="E5" s="147"/>
      <c r="F5" s="78">
        <f>G5+H5</f>
        <v>83.6</v>
      </c>
      <c r="G5" s="78">
        <v>83.1</v>
      </c>
      <c r="H5" s="78">
        <f>H7+H8</f>
        <v>0.5</v>
      </c>
      <c r="I5" s="28">
        <f>J5+K5</f>
        <v>94.4</v>
      </c>
      <c r="J5" s="28">
        <v>93.9</v>
      </c>
      <c r="K5" s="28">
        <f>K7+K8</f>
        <v>0.5</v>
      </c>
      <c r="L5" s="28">
        <f>M5+N5</f>
        <v>106.5</v>
      </c>
      <c r="M5" s="29">
        <v>106</v>
      </c>
      <c r="N5" s="29">
        <f>N7+N8</f>
        <v>0.5</v>
      </c>
      <c r="O5" s="120"/>
    </row>
    <row r="6" spans="1:16" s="7" customFormat="1" ht="33" customHeight="1">
      <c r="A6" s="145" t="s">
        <v>117</v>
      </c>
      <c r="B6" s="146"/>
      <c r="C6" s="146"/>
      <c r="D6" s="146"/>
      <c r="E6" s="147"/>
      <c r="F6" s="78">
        <f>G6</f>
        <v>83.1</v>
      </c>
      <c r="G6" s="78">
        <v>83.1</v>
      </c>
      <c r="H6" s="78">
        <v>0</v>
      </c>
      <c r="I6" s="28">
        <f>J6</f>
        <v>93.9</v>
      </c>
      <c r="J6" s="28">
        <v>93.9</v>
      </c>
      <c r="K6" s="28">
        <v>0</v>
      </c>
      <c r="L6" s="28">
        <f>M6</f>
        <v>106</v>
      </c>
      <c r="M6" s="29">
        <v>106</v>
      </c>
      <c r="N6" s="29">
        <v>0</v>
      </c>
      <c r="O6" s="120"/>
    </row>
    <row r="7" spans="1:16" s="7" customFormat="1" ht="33.75" customHeight="1">
      <c r="A7" s="145" t="s">
        <v>114</v>
      </c>
      <c r="B7" s="146"/>
      <c r="C7" s="146"/>
      <c r="D7" s="146"/>
      <c r="E7" s="147"/>
      <c r="F7" s="78">
        <f>G7</f>
        <v>0</v>
      </c>
      <c r="G7" s="79">
        <v>0</v>
      </c>
      <c r="H7" s="79">
        <v>0</v>
      </c>
      <c r="I7" s="28">
        <f>J7</f>
        <v>0</v>
      </c>
      <c r="J7" s="118">
        <v>0</v>
      </c>
      <c r="K7" s="118">
        <v>0</v>
      </c>
      <c r="L7" s="28">
        <f>M7</f>
        <v>0</v>
      </c>
      <c r="M7" s="30">
        <v>0</v>
      </c>
      <c r="N7" s="30">
        <v>0</v>
      </c>
      <c r="O7" s="120"/>
    </row>
    <row r="8" spans="1:16" s="7" customFormat="1" ht="50.25" customHeight="1">
      <c r="A8" s="145" t="s">
        <v>118</v>
      </c>
      <c r="B8" s="146"/>
      <c r="C8" s="146"/>
      <c r="D8" s="146"/>
      <c r="E8" s="147"/>
      <c r="F8" s="78">
        <f>H8</f>
        <v>0.5</v>
      </c>
      <c r="G8" s="78">
        <v>0</v>
      </c>
      <c r="H8" s="78">
        <v>0.5</v>
      </c>
      <c r="I8" s="28">
        <f>K8</f>
        <v>0.5</v>
      </c>
      <c r="J8" s="28">
        <v>0</v>
      </c>
      <c r="K8" s="28">
        <v>0.5</v>
      </c>
      <c r="L8" s="28">
        <f>N8</f>
        <v>0.5</v>
      </c>
      <c r="M8" s="29">
        <v>0</v>
      </c>
      <c r="N8" s="29">
        <v>0.5</v>
      </c>
      <c r="O8" s="120"/>
    </row>
    <row r="9" spans="1:16" s="7" customFormat="1" ht="50.25" customHeight="1">
      <c r="A9" s="145" t="s">
        <v>119</v>
      </c>
      <c r="B9" s="146"/>
      <c r="C9" s="146"/>
      <c r="D9" s="146"/>
      <c r="E9" s="147"/>
      <c r="F9" s="78">
        <f>H9</f>
        <v>0</v>
      </c>
      <c r="G9" s="78">
        <v>0</v>
      </c>
      <c r="H9" s="78">
        <v>0</v>
      </c>
      <c r="I9" s="28">
        <f>K9</f>
        <v>0</v>
      </c>
      <c r="J9" s="28">
        <v>0</v>
      </c>
      <c r="K9" s="28">
        <v>0</v>
      </c>
      <c r="L9" s="28">
        <f>N9</f>
        <v>0</v>
      </c>
      <c r="M9" s="29">
        <v>0</v>
      </c>
      <c r="N9" s="29">
        <v>0</v>
      </c>
      <c r="O9" s="120"/>
    </row>
    <row r="10" spans="1:16" ht="38.25" customHeight="1">
      <c r="A10" s="148" t="s">
        <v>109</v>
      </c>
      <c r="B10" s="149"/>
      <c r="C10" s="149"/>
      <c r="D10" s="149"/>
      <c r="E10" s="150"/>
      <c r="F10" s="99">
        <f>G10+H10</f>
        <v>60682.94</v>
      </c>
      <c r="G10" s="99">
        <f>G12+G94</f>
        <v>60682.44</v>
      </c>
      <c r="H10" s="99">
        <f>H12+H94</f>
        <v>0.5</v>
      </c>
      <c r="I10" s="31">
        <f>J10+K10</f>
        <v>94.4</v>
      </c>
      <c r="J10" s="31">
        <f>J12+J94</f>
        <v>93.9</v>
      </c>
      <c r="K10" s="31">
        <f>K12+K94</f>
        <v>0.5</v>
      </c>
      <c r="L10" s="31">
        <f>M10+N10</f>
        <v>106.5</v>
      </c>
      <c r="M10" s="90">
        <f>M12+M94</f>
        <v>106</v>
      </c>
      <c r="N10" s="31">
        <f>N12+N94</f>
        <v>0.5</v>
      </c>
      <c r="O10" s="120"/>
    </row>
    <row r="11" spans="1:16" ht="24" customHeight="1">
      <c r="A11" s="133" t="s">
        <v>115</v>
      </c>
      <c r="B11" s="134"/>
      <c r="C11" s="134"/>
      <c r="D11" s="135"/>
      <c r="E11" s="8" t="s">
        <v>3</v>
      </c>
      <c r="F11" s="100">
        <v>8</v>
      </c>
      <c r="G11" s="101"/>
      <c r="H11" s="101"/>
      <c r="I11" s="32">
        <v>8</v>
      </c>
      <c r="J11" s="33"/>
      <c r="K11" s="33"/>
      <c r="L11" s="32">
        <v>8</v>
      </c>
      <c r="M11" s="33"/>
      <c r="N11" s="33"/>
      <c r="O11" s="120"/>
    </row>
    <row r="12" spans="1:16" ht="14.25">
      <c r="A12" s="59">
        <v>2</v>
      </c>
      <c r="B12" s="59"/>
      <c r="C12" s="59"/>
      <c r="D12" s="59"/>
      <c r="E12" s="9" t="s">
        <v>4</v>
      </c>
      <c r="F12" s="100">
        <f>G12+H12</f>
        <v>60680.94</v>
      </c>
      <c r="G12" s="100">
        <f>G13+G16+G59+G60+G68+G70+G79+G89</f>
        <v>60680.44</v>
      </c>
      <c r="H12" s="100">
        <f>H13+H16+H59+H60+H68+H70+H79+H89</f>
        <v>0.5</v>
      </c>
      <c r="I12" s="32">
        <f t="shared" ref="I12:I24" si="0">J12+K12</f>
        <v>92.4</v>
      </c>
      <c r="J12" s="32">
        <f>J13+J16+J59+J60+J68+J70+J79+J89</f>
        <v>91.9</v>
      </c>
      <c r="K12" s="32">
        <f>K13+K16+K59+K60+K68+K70+K79+K89</f>
        <v>0.5</v>
      </c>
      <c r="L12" s="32">
        <f t="shared" ref="L12:L24" si="1">M12+N12</f>
        <v>103.5</v>
      </c>
      <c r="M12" s="32">
        <f>M13+M16+M59+M60+M68+M69+M79+M89</f>
        <v>103</v>
      </c>
      <c r="N12" s="32">
        <f>N13+N16+N59+N60+N68+N70+N79+N89</f>
        <v>0.5</v>
      </c>
      <c r="O12" s="119"/>
    </row>
    <row r="13" spans="1:16" ht="14.25">
      <c r="A13" s="59">
        <v>2</v>
      </c>
      <c r="B13" s="59">
        <v>1</v>
      </c>
      <c r="C13" s="59"/>
      <c r="D13" s="59"/>
      <c r="E13" s="10" t="s">
        <v>5</v>
      </c>
      <c r="F13" s="102">
        <f t="shared" ref="F13:F45" si="2">G13+H13</f>
        <v>60660</v>
      </c>
      <c r="G13" s="102">
        <f>G14</f>
        <v>60660</v>
      </c>
      <c r="H13" s="102">
        <f>H14</f>
        <v>0</v>
      </c>
      <c r="I13" s="34">
        <f t="shared" si="0"/>
        <v>73.08</v>
      </c>
      <c r="J13" s="34">
        <f>J14</f>
        <v>73.08</v>
      </c>
      <c r="K13" s="34">
        <f>K14</f>
        <v>0</v>
      </c>
      <c r="L13" s="34">
        <f t="shared" si="1"/>
        <v>81.947999999999993</v>
      </c>
      <c r="M13" s="34">
        <f>M15</f>
        <v>81.947999999999993</v>
      </c>
      <c r="N13" s="34">
        <f>N14</f>
        <v>0</v>
      </c>
      <c r="O13" s="119"/>
    </row>
    <row r="14" spans="1:16" ht="14.25">
      <c r="A14" s="60">
        <v>2</v>
      </c>
      <c r="B14" s="60">
        <v>1</v>
      </c>
      <c r="C14" s="60">
        <v>1</v>
      </c>
      <c r="D14" s="60"/>
      <c r="E14" s="11" t="s">
        <v>6</v>
      </c>
      <c r="F14" s="102">
        <f t="shared" si="2"/>
        <v>60660</v>
      </c>
      <c r="G14" s="102">
        <v>60660</v>
      </c>
      <c r="H14" s="102">
        <f>H15</f>
        <v>0</v>
      </c>
      <c r="I14" s="34">
        <f t="shared" si="0"/>
        <v>73.08</v>
      </c>
      <c r="J14" s="34">
        <f>J15</f>
        <v>73.08</v>
      </c>
      <c r="K14" s="34">
        <f>K15</f>
        <v>0</v>
      </c>
      <c r="L14" s="34">
        <f t="shared" si="1"/>
        <v>81.947999999999993</v>
      </c>
      <c r="M14" s="34">
        <f>M15</f>
        <v>81.947999999999993</v>
      </c>
      <c r="N14" s="34">
        <f>N15</f>
        <v>0</v>
      </c>
      <c r="O14" s="119"/>
    </row>
    <row r="15" spans="1:16" ht="14.25">
      <c r="A15" s="60">
        <v>2</v>
      </c>
      <c r="B15" s="60">
        <v>1</v>
      </c>
      <c r="C15" s="60">
        <v>1</v>
      </c>
      <c r="D15" s="60">
        <v>1</v>
      </c>
      <c r="E15" s="12" t="s">
        <v>7</v>
      </c>
      <c r="F15" s="102">
        <f t="shared" si="2"/>
        <v>60660</v>
      </c>
      <c r="G15" s="102">
        <v>60660</v>
      </c>
      <c r="H15" s="102">
        <v>0</v>
      </c>
      <c r="I15" s="34">
        <f t="shared" si="0"/>
        <v>73.08</v>
      </c>
      <c r="J15" s="34">
        <v>73.08</v>
      </c>
      <c r="K15" s="34">
        <v>0</v>
      </c>
      <c r="L15" s="34">
        <f t="shared" si="1"/>
        <v>81.947999999999993</v>
      </c>
      <c r="M15" s="34">
        <v>81.947999999999993</v>
      </c>
      <c r="N15" s="34">
        <v>0</v>
      </c>
      <c r="O15" s="119"/>
    </row>
    <row r="16" spans="1:16" ht="14.25">
      <c r="A16" s="60">
        <v>2</v>
      </c>
      <c r="B16" s="60">
        <v>2</v>
      </c>
      <c r="C16" s="60"/>
      <c r="D16" s="60"/>
      <c r="E16" s="10" t="s">
        <v>9</v>
      </c>
      <c r="F16" s="102">
        <f>G16+H16</f>
        <v>20.94</v>
      </c>
      <c r="G16" s="102">
        <v>20.440000000000001</v>
      </c>
      <c r="H16" s="102">
        <f>H17+H18+H21+H35+H36+H37+H38+H39+H46</f>
        <v>0.5</v>
      </c>
      <c r="I16" s="34">
        <f t="shared" si="0"/>
        <v>19.32</v>
      </c>
      <c r="J16" s="34">
        <f>J17+J18+J21+J35+J36+J37+J38+J39+J46</f>
        <v>18.82</v>
      </c>
      <c r="K16" s="34">
        <f>K17+K18+K21+K35+K36+K37+K38+K39+K46</f>
        <v>0.5</v>
      </c>
      <c r="L16" s="34">
        <f t="shared" si="1"/>
        <v>21.552</v>
      </c>
      <c r="M16" s="34">
        <f>M17+M18+M21+M35+M36+M37+M38+M39+M46</f>
        <v>21.052</v>
      </c>
      <c r="N16" s="34">
        <f>N17+N18+N21+N35+N36+N37+N38+N39+N46</f>
        <v>0.5</v>
      </c>
      <c r="O16" s="119"/>
    </row>
    <row r="17" spans="1:16" ht="22.5">
      <c r="A17" s="60">
        <v>2</v>
      </c>
      <c r="B17" s="60">
        <v>2</v>
      </c>
      <c r="C17" s="60">
        <v>1</v>
      </c>
      <c r="D17" s="60"/>
      <c r="E17" s="11" t="s">
        <v>10</v>
      </c>
      <c r="F17" s="88">
        <f t="shared" si="2"/>
        <v>0</v>
      </c>
      <c r="G17" s="103">
        <v>0</v>
      </c>
      <c r="H17" s="104">
        <v>0</v>
      </c>
      <c r="I17" s="35">
        <f t="shared" si="0"/>
        <v>0</v>
      </c>
      <c r="J17" s="36">
        <v>0</v>
      </c>
      <c r="K17" s="37">
        <v>0</v>
      </c>
      <c r="L17" s="35">
        <f t="shared" si="1"/>
        <v>0</v>
      </c>
      <c r="M17" s="36">
        <v>0</v>
      </c>
      <c r="N17" s="37">
        <v>0</v>
      </c>
      <c r="O17" s="119"/>
    </row>
    <row r="18" spans="1:16" ht="14.25">
      <c r="A18" s="60">
        <v>2</v>
      </c>
      <c r="B18" s="60">
        <v>2</v>
      </c>
      <c r="C18" s="60">
        <v>2</v>
      </c>
      <c r="D18" s="60"/>
      <c r="E18" s="11" t="s">
        <v>11</v>
      </c>
      <c r="F18" s="88">
        <f t="shared" si="2"/>
        <v>0.5</v>
      </c>
      <c r="G18" s="89">
        <v>0.5</v>
      </c>
      <c r="H18" s="105">
        <f>H19+H20</f>
        <v>0</v>
      </c>
      <c r="I18" s="35">
        <f t="shared" si="0"/>
        <v>1.5</v>
      </c>
      <c r="J18" s="38">
        <f>J19+J20</f>
        <v>1.5</v>
      </c>
      <c r="K18" s="39">
        <f>K19+K20</f>
        <v>0</v>
      </c>
      <c r="L18" s="35">
        <f t="shared" si="1"/>
        <v>1.5</v>
      </c>
      <c r="M18" s="38">
        <f>M19+M20</f>
        <v>1.5</v>
      </c>
      <c r="N18" s="39">
        <f>N19+N20</f>
        <v>0</v>
      </c>
      <c r="O18" s="119"/>
    </row>
    <row r="19" spans="1:16" ht="14.25">
      <c r="A19" s="60">
        <v>2</v>
      </c>
      <c r="B19" s="60">
        <v>2</v>
      </c>
      <c r="C19" s="60">
        <v>2</v>
      </c>
      <c r="D19" s="60">
        <v>1</v>
      </c>
      <c r="E19" s="12" t="s">
        <v>12</v>
      </c>
      <c r="F19" s="86">
        <f t="shared" si="2"/>
        <v>0.5</v>
      </c>
      <c r="G19" s="106">
        <v>0.5</v>
      </c>
      <c r="H19" s="107">
        <v>0</v>
      </c>
      <c r="I19" s="40">
        <f t="shared" si="0"/>
        <v>1.5</v>
      </c>
      <c r="J19" s="41">
        <v>1.5</v>
      </c>
      <c r="K19" s="42">
        <v>0</v>
      </c>
      <c r="L19" s="40">
        <f>M19+N19</f>
        <v>1.5</v>
      </c>
      <c r="M19" s="41">
        <v>1.5</v>
      </c>
      <c r="N19" s="42">
        <v>0</v>
      </c>
      <c r="O19" s="119"/>
    </row>
    <row r="20" spans="1:16" ht="14.25">
      <c r="A20" s="60">
        <v>2</v>
      </c>
      <c r="B20" s="60">
        <v>2</v>
      </c>
      <c r="C20" s="60">
        <v>2</v>
      </c>
      <c r="D20" s="60">
        <v>2</v>
      </c>
      <c r="E20" s="12" t="s">
        <v>13</v>
      </c>
      <c r="F20" s="86">
        <f t="shared" si="2"/>
        <v>0</v>
      </c>
      <c r="G20" s="106">
        <v>0</v>
      </c>
      <c r="H20" s="107">
        <v>0</v>
      </c>
      <c r="I20" s="40">
        <f t="shared" si="0"/>
        <v>0</v>
      </c>
      <c r="J20" s="41">
        <v>0</v>
      </c>
      <c r="K20" s="42">
        <v>0</v>
      </c>
      <c r="L20" s="40">
        <f t="shared" si="1"/>
        <v>0</v>
      </c>
      <c r="M20" s="41">
        <v>0</v>
      </c>
      <c r="N20" s="42">
        <v>0</v>
      </c>
      <c r="O20" s="119"/>
    </row>
    <row r="21" spans="1:16" ht="14.25">
      <c r="A21" s="60">
        <v>2</v>
      </c>
      <c r="B21" s="60">
        <v>2</v>
      </c>
      <c r="C21" s="60">
        <v>3</v>
      </c>
      <c r="D21" s="60"/>
      <c r="E21" s="11" t="s">
        <v>14</v>
      </c>
      <c r="F21" s="88">
        <f t="shared" si="2"/>
        <v>1549.8</v>
      </c>
      <c r="G21" s="89">
        <f>G22+G23+G24+G25+G26+G27+G28+G29+G30+G31+G32+G33+G34</f>
        <v>1549.8</v>
      </c>
      <c r="H21" s="89">
        <f>H22+H23+H24+H25+H26+H27+H28+H29+H30+H31+H32+H33+H34</f>
        <v>0</v>
      </c>
      <c r="I21" s="35">
        <f t="shared" si="0"/>
        <v>11.045999999999999</v>
      </c>
      <c r="J21" s="38">
        <f>J22+J23+J24+J25+J26+J27+J28+J29+J30+J31+J32+J33+J34</f>
        <v>10.545999999999999</v>
      </c>
      <c r="K21" s="38">
        <f>K22+K23+K24+K25+K26+K27+K28+K29+K30+K31+K32+K33+K34</f>
        <v>0.5</v>
      </c>
      <c r="L21" s="35">
        <f t="shared" si="1"/>
        <v>11.07</v>
      </c>
      <c r="M21" s="38">
        <f>M22+M23+M24+M25+M26+M27+M28+M29+M30+M31+M32+M33+M34</f>
        <v>10.57</v>
      </c>
      <c r="N21" s="38">
        <f>N22+N23+N24+N25+N26+N27+N28+N29+N30+N31+N32+N33+N34</f>
        <v>0.5</v>
      </c>
      <c r="O21" s="119"/>
    </row>
    <row r="22" spans="1:16" ht="78.75">
      <c r="A22" s="60">
        <v>2</v>
      </c>
      <c r="B22" s="60">
        <v>2</v>
      </c>
      <c r="C22" s="60">
        <v>3</v>
      </c>
      <c r="D22" s="60">
        <v>1</v>
      </c>
      <c r="E22" s="12" t="s">
        <v>15</v>
      </c>
      <c r="F22" s="86">
        <f t="shared" si="2"/>
        <v>1</v>
      </c>
      <c r="G22" s="106">
        <v>1</v>
      </c>
      <c r="H22" s="107"/>
      <c r="I22" s="40">
        <f t="shared" si="0"/>
        <v>0.64600000000000002</v>
      </c>
      <c r="J22" s="41">
        <v>0.64600000000000002</v>
      </c>
      <c r="K22" s="42"/>
      <c r="L22" s="40">
        <f t="shared" si="1"/>
        <v>0.7</v>
      </c>
      <c r="M22" s="41">
        <v>0.7</v>
      </c>
      <c r="N22" s="42"/>
      <c r="O22" s="119"/>
      <c r="P22" s="98"/>
    </row>
    <row r="23" spans="1:16" ht="22.5">
      <c r="A23" s="60">
        <v>2</v>
      </c>
      <c r="B23" s="60">
        <v>2</v>
      </c>
      <c r="C23" s="60">
        <v>3</v>
      </c>
      <c r="D23" s="60">
        <v>2</v>
      </c>
      <c r="E23" s="13" t="s">
        <v>59</v>
      </c>
      <c r="F23" s="86">
        <f t="shared" si="2"/>
        <v>0</v>
      </c>
      <c r="G23" s="106">
        <v>0</v>
      </c>
      <c r="H23" s="107"/>
      <c r="I23" s="40">
        <f t="shared" si="0"/>
        <v>0</v>
      </c>
      <c r="J23" s="41">
        <v>0</v>
      </c>
      <c r="K23" s="42"/>
      <c r="L23" s="40">
        <f t="shared" si="1"/>
        <v>0</v>
      </c>
      <c r="M23" s="41">
        <v>0</v>
      </c>
      <c r="N23" s="42"/>
      <c r="O23" s="119"/>
    </row>
    <row r="24" spans="1:16" ht="67.5">
      <c r="A24" s="60">
        <v>2</v>
      </c>
      <c r="B24" s="60">
        <v>2</v>
      </c>
      <c r="C24" s="60">
        <v>3</v>
      </c>
      <c r="D24" s="60">
        <v>3</v>
      </c>
      <c r="E24" s="13" t="s">
        <v>16</v>
      </c>
      <c r="F24" s="86">
        <f t="shared" si="2"/>
        <v>1</v>
      </c>
      <c r="G24" s="106">
        <v>1</v>
      </c>
      <c r="H24" s="107"/>
      <c r="I24" s="40">
        <f t="shared" si="0"/>
        <v>0</v>
      </c>
      <c r="J24" s="41">
        <v>0</v>
      </c>
      <c r="K24" s="42"/>
      <c r="L24" s="40">
        <f t="shared" si="1"/>
        <v>0</v>
      </c>
      <c r="M24" s="41">
        <v>0</v>
      </c>
      <c r="N24" s="42"/>
      <c r="O24" s="119"/>
    </row>
    <row r="25" spans="1:16" ht="33.75">
      <c r="A25" s="60">
        <v>2</v>
      </c>
      <c r="B25" s="60">
        <v>2</v>
      </c>
      <c r="C25" s="60">
        <v>3</v>
      </c>
      <c r="D25" s="60">
        <v>4</v>
      </c>
      <c r="E25" s="12" t="s">
        <v>17</v>
      </c>
      <c r="F25" s="86">
        <f>G25+H25</f>
        <v>1</v>
      </c>
      <c r="G25" s="86">
        <v>1</v>
      </c>
      <c r="H25" s="108">
        <v>0</v>
      </c>
      <c r="I25" s="40">
        <f>J25+K25</f>
        <v>0.1</v>
      </c>
      <c r="J25" s="40">
        <v>0.1</v>
      </c>
      <c r="K25" s="43">
        <v>0</v>
      </c>
      <c r="L25" s="40">
        <f>M25+N25</f>
        <v>0.1</v>
      </c>
      <c r="M25" s="40">
        <v>0.1</v>
      </c>
      <c r="N25" s="43">
        <v>0</v>
      </c>
      <c r="O25" s="119"/>
    </row>
    <row r="26" spans="1:16" ht="22.5">
      <c r="A26" s="60">
        <v>2</v>
      </c>
      <c r="B26" s="60">
        <v>2</v>
      </c>
      <c r="C26" s="60">
        <v>3</v>
      </c>
      <c r="D26" s="60">
        <v>5</v>
      </c>
      <c r="E26" s="12" t="s">
        <v>18</v>
      </c>
      <c r="F26" s="86">
        <f t="shared" si="2"/>
        <v>1540</v>
      </c>
      <c r="G26" s="86">
        <v>1540</v>
      </c>
      <c r="H26" s="108">
        <v>0</v>
      </c>
      <c r="I26" s="40">
        <f t="shared" ref="I26:I45" si="3">J26+K26</f>
        <v>2.1</v>
      </c>
      <c r="J26" s="40">
        <v>1.6</v>
      </c>
      <c r="K26" s="43">
        <v>0.5</v>
      </c>
      <c r="L26" s="40">
        <f t="shared" ref="L26:L45" si="4">M26+N26</f>
        <v>1.97</v>
      </c>
      <c r="M26" s="40">
        <v>1.47</v>
      </c>
      <c r="N26" s="43">
        <v>0.5</v>
      </c>
      <c r="O26" s="119"/>
    </row>
    <row r="27" spans="1:16" ht="33.75">
      <c r="A27" s="60">
        <v>2</v>
      </c>
      <c r="B27" s="60">
        <v>2</v>
      </c>
      <c r="C27" s="60">
        <v>3</v>
      </c>
      <c r="D27" s="60">
        <v>6</v>
      </c>
      <c r="E27" s="12" t="s">
        <v>60</v>
      </c>
      <c r="F27" s="86">
        <f t="shared" si="2"/>
        <v>1</v>
      </c>
      <c r="G27" s="106">
        <v>1</v>
      </c>
      <c r="H27" s="107"/>
      <c r="I27" s="40">
        <f t="shared" si="3"/>
        <v>0.5</v>
      </c>
      <c r="J27" s="41">
        <v>0.5</v>
      </c>
      <c r="K27" s="42"/>
      <c r="L27" s="40">
        <f t="shared" si="4"/>
        <v>0.8</v>
      </c>
      <c r="M27" s="41">
        <v>0.8</v>
      </c>
      <c r="N27" s="42"/>
      <c r="O27" s="119"/>
    </row>
    <row r="28" spans="1:16" ht="33.75">
      <c r="A28" s="60">
        <v>2</v>
      </c>
      <c r="B28" s="60">
        <v>2</v>
      </c>
      <c r="C28" s="60">
        <v>3</v>
      </c>
      <c r="D28" s="60">
        <v>7</v>
      </c>
      <c r="E28" s="14" t="s">
        <v>61</v>
      </c>
      <c r="F28" s="86">
        <f t="shared" si="2"/>
        <v>1</v>
      </c>
      <c r="G28" s="106">
        <v>1</v>
      </c>
      <c r="H28" s="107"/>
      <c r="I28" s="40">
        <f t="shared" si="3"/>
        <v>0</v>
      </c>
      <c r="J28" s="41">
        <v>0</v>
      </c>
      <c r="K28" s="42"/>
      <c r="L28" s="40">
        <f t="shared" si="4"/>
        <v>0</v>
      </c>
      <c r="M28" s="41">
        <v>0</v>
      </c>
      <c r="N28" s="42"/>
      <c r="O28" s="119"/>
    </row>
    <row r="29" spans="1:16" ht="33.75">
      <c r="A29" s="60">
        <v>2</v>
      </c>
      <c r="B29" s="60">
        <v>2</v>
      </c>
      <c r="C29" s="60">
        <v>3</v>
      </c>
      <c r="D29" s="60">
        <v>8</v>
      </c>
      <c r="E29" s="12" t="s">
        <v>19</v>
      </c>
      <c r="F29" s="86">
        <f t="shared" si="2"/>
        <v>0</v>
      </c>
      <c r="G29" s="106"/>
      <c r="H29" s="107"/>
      <c r="I29" s="40">
        <f t="shared" si="3"/>
        <v>0</v>
      </c>
      <c r="J29" s="41"/>
      <c r="K29" s="42"/>
      <c r="L29" s="40">
        <f t="shared" si="4"/>
        <v>0</v>
      </c>
      <c r="M29" s="41">
        <v>0</v>
      </c>
      <c r="N29" s="42"/>
      <c r="O29" s="119"/>
    </row>
    <row r="30" spans="1:16" ht="56.25">
      <c r="A30" s="60">
        <v>2</v>
      </c>
      <c r="B30" s="60">
        <v>2</v>
      </c>
      <c r="C30" s="60">
        <v>3</v>
      </c>
      <c r="D30" s="60">
        <v>9</v>
      </c>
      <c r="E30" s="12" t="s">
        <v>62</v>
      </c>
      <c r="F30" s="86">
        <f t="shared" si="2"/>
        <v>0</v>
      </c>
      <c r="G30" s="106">
        <v>0</v>
      </c>
      <c r="H30" s="107"/>
      <c r="I30" s="40">
        <f t="shared" si="3"/>
        <v>0</v>
      </c>
      <c r="J30" s="41"/>
      <c r="K30" s="42"/>
      <c r="L30" s="40">
        <f t="shared" si="4"/>
        <v>0</v>
      </c>
      <c r="M30" s="41">
        <v>0</v>
      </c>
      <c r="N30" s="42"/>
      <c r="O30" s="119"/>
    </row>
    <row r="31" spans="1:16" ht="14.25">
      <c r="A31" s="60">
        <v>2</v>
      </c>
      <c r="B31" s="60">
        <v>2</v>
      </c>
      <c r="C31" s="60">
        <v>3</v>
      </c>
      <c r="D31" s="60">
        <v>10</v>
      </c>
      <c r="E31" s="12" t="s">
        <v>20</v>
      </c>
      <c r="F31" s="86">
        <f t="shared" si="2"/>
        <v>1.8</v>
      </c>
      <c r="G31" s="106">
        <v>1.8</v>
      </c>
      <c r="H31" s="107"/>
      <c r="I31" s="40">
        <f t="shared" si="3"/>
        <v>1</v>
      </c>
      <c r="J31" s="41">
        <v>1</v>
      </c>
      <c r="K31" s="42"/>
      <c r="L31" s="40">
        <f t="shared" si="4"/>
        <v>1</v>
      </c>
      <c r="M31" s="41">
        <v>1</v>
      </c>
      <c r="N31" s="42"/>
      <c r="O31" s="119"/>
    </row>
    <row r="32" spans="1:16" ht="22.5">
      <c r="A32" s="60">
        <v>2</v>
      </c>
      <c r="B32" s="60">
        <v>2</v>
      </c>
      <c r="C32" s="60">
        <v>3</v>
      </c>
      <c r="D32" s="60">
        <v>11</v>
      </c>
      <c r="E32" s="12" t="s">
        <v>21</v>
      </c>
      <c r="F32" s="86">
        <f t="shared" si="2"/>
        <v>0</v>
      </c>
      <c r="G32" s="106">
        <v>0</v>
      </c>
      <c r="H32" s="107"/>
      <c r="I32" s="40">
        <f t="shared" si="3"/>
        <v>0</v>
      </c>
      <c r="J32" s="41">
        <v>0</v>
      </c>
      <c r="K32" s="42"/>
      <c r="L32" s="40">
        <f t="shared" si="4"/>
        <v>0</v>
      </c>
      <c r="M32" s="41">
        <v>0</v>
      </c>
      <c r="N32" s="42"/>
      <c r="O32" s="119"/>
    </row>
    <row r="33" spans="1:15" ht="14.25">
      <c r="A33" s="60">
        <v>2</v>
      </c>
      <c r="B33" s="60">
        <v>2</v>
      </c>
      <c r="C33" s="60">
        <v>3</v>
      </c>
      <c r="D33" s="60">
        <v>12</v>
      </c>
      <c r="E33" s="12" t="s">
        <v>22</v>
      </c>
      <c r="F33" s="86">
        <f t="shared" si="2"/>
        <v>2</v>
      </c>
      <c r="G33" s="86">
        <v>2</v>
      </c>
      <c r="H33" s="86">
        <v>0</v>
      </c>
      <c r="I33" s="40">
        <f t="shared" si="3"/>
        <v>6</v>
      </c>
      <c r="J33" s="40">
        <v>6</v>
      </c>
      <c r="K33" s="40">
        <v>0</v>
      </c>
      <c r="L33" s="40">
        <f t="shared" si="4"/>
        <v>6</v>
      </c>
      <c r="M33" s="40">
        <v>6</v>
      </c>
      <c r="N33" s="40">
        <v>0</v>
      </c>
      <c r="O33" s="119"/>
    </row>
    <row r="34" spans="1:15" ht="22.5">
      <c r="A34" s="60">
        <v>2</v>
      </c>
      <c r="B34" s="60">
        <v>2</v>
      </c>
      <c r="C34" s="60">
        <v>3</v>
      </c>
      <c r="D34" s="60">
        <v>14</v>
      </c>
      <c r="E34" s="12" t="s">
        <v>23</v>
      </c>
      <c r="F34" s="86">
        <f t="shared" si="2"/>
        <v>1</v>
      </c>
      <c r="G34" s="106">
        <v>1</v>
      </c>
      <c r="H34" s="107"/>
      <c r="I34" s="40">
        <f t="shared" si="3"/>
        <v>0.7</v>
      </c>
      <c r="J34" s="41">
        <v>0.7</v>
      </c>
      <c r="K34" s="42"/>
      <c r="L34" s="40">
        <f t="shared" si="4"/>
        <v>0.5</v>
      </c>
      <c r="M34" s="40">
        <v>0.5</v>
      </c>
      <c r="N34" s="42"/>
      <c r="O34" s="119"/>
    </row>
    <row r="35" spans="1:15" ht="14.25">
      <c r="A35" s="60">
        <v>2</v>
      </c>
      <c r="B35" s="60">
        <v>2</v>
      </c>
      <c r="C35" s="60">
        <v>4</v>
      </c>
      <c r="D35" s="60"/>
      <c r="E35" s="11" t="s">
        <v>24</v>
      </c>
      <c r="F35" s="88">
        <f t="shared" si="2"/>
        <v>1.8</v>
      </c>
      <c r="G35" s="103">
        <v>1.3</v>
      </c>
      <c r="H35" s="104">
        <v>0.5</v>
      </c>
      <c r="I35" s="35">
        <f t="shared" si="3"/>
        <v>0.3</v>
      </c>
      <c r="J35" s="36">
        <v>0.3</v>
      </c>
      <c r="K35" s="37">
        <v>0</v>
      </c>
      <c r="L35" s="35">
        <f t="shared" si="4"/>
        <v>0.5</v>
      </c>
      <c r="M35" s="36">
        <v>0.5</v>
      </c>
      <c r="N35" s="37">
        <v>0</v>
      </c>
      <c r="O35" s="119"/>
    </row>
    <row r="36" spans="1:15" ht="14.25">
      <c r="A36" s="60">
        <v>2</v>
      </c>
      <c r="B36" s="60">
        <v>2</v>
      </c>
      <c r="C36" s="60">
        <v>5</v>
      </c>
      <c r="D36" s="60"/>
      <c r="E36" s="11" t="s">
        <v>63</v>
      </c>
      <c r="F36" s="88">
        <f t="shared" si="2"/>
        <v>0</v>
      </c>
      <c r="G36" s="103"/>
      <c r="H36" s="104"/>
      <c r="I36" s="35">
        <f t="shared" si="3"/>
        <v>0</v>
      </c>
      <c r="J36" s="36"/>
      <c r="K36" s="37"/>
      <c r="L36" s="35">
        <f t="shared" si="4"/>
        <v>0</v>
      </c>
      <c r="M36" s="36"/>
      <c r="N36" s="37"/>
      <c r="O36" s="119"/>
    </row>
    <row r="37" spans="1:15" ht="14.25">
      <c r="A37" s="60">
        <v>2</v>
      </c>
      <c r="B37" s="60">
        <v>2</v>
      </c>
      <c r="C37" s="60">
        <v>6</v>
      </c>
      <c r="D37" s="60"/>
      <c r="E37" s="11" t="s">
        <v>64</v>
      </c>
      <c r="F37" s="88">
        <f t="shared" si="2"/>
        <v>0</v>
      </c>
      <c r="G37" s="103"/>
      <c r="H37" s="104"/>
      <c r="I37" s="35">
        <f t="shared" si="3"/>
        <v>0</v>
      </c>
      <c r="J37" s="36"/>
      <c r="K37" s="37"/>
      <c r="L37" s="35">
        <f t="shared" si="4"/>
        <v>0</v>
      </c>
      <c r="M37" s="36"/>
      <c r="N37" s="37"/>
      <c r="O37" s="119"/>
    </row>
    <row r="38" spans="1:15" ht="45">
      <c r="A38" s="60">
        <v>2</v>
      </c>
      <c r="B38" s="60">
        <v>2</v>
      </c>
      <c r="C38" s="60">
        <v>7</v>
      </c>
      <c r="D38" s="60"/>
      <c r="E38" s="11" t="s">
        <v>25</v>
      </c>
      <c r="F38" s="88">
        <f t="shared" si="2"/>
        <v>0.5</v>
      </c>
      <c r="G38" s="103">
        <v>0.5</v>
      </c>
      <c r="H38" s="104">
        <v>0</v>
      </c>
      <c r="I38" s="35">
        <f t="shared" si="3"/>
        <v>0</v>
      </c>
      <c r="J38" s="36">
        <v>0</v>
      </c>
      <c r="K38" s="37">
        <v>0</v>
      </c>
      <c r="L38" s="35">
        <f t="shared" si="4"/>
        <v>0</v>
      </c>
      <c r="M38" s="36">
        <v>0</v>
      </c>
      <c r="N38" s="37">
        <v>0</v>
      </c>
      <c r="O38" s="119"/>
    </row>
    <row r="39" spans="1:15" ht="33.75">
      <c r="A39" s="60">
        <v>2</v>
      </c>
      <c r="B39" s="60">
        <v>2</v>
      </c>
      <c r="C39" s="60">
        <v>8</v>
      </c>
      <c r="D39" s="60"/>
      <c r="E39" s="11" t="s">
        <v>26</v>
      </c>
      <c r="F39" s="88">
        <f t="shared" si="2"/>
        <v>2</v>
      </c>
      <c r="G39" s="105">
        <f>SUM(G40:G45)</f>
        <v>2</v>
      </c>
      <c r="H39" s="105">
        <f>SUM(H40:H45)</f>
        <v>0</v>
      </c>
      <c r="I39" s="35">
        <f t="shared" si="3"/>
        <v>0.3</v>
      </c>
      <c r="J39" s="39">
        <f>SUM(J40:J45)</f>
        <v>0.3</v>
      </c>
      <c r="K39" s="39">
        <f>SUM(K40:K45)</f>
        <v>0</v>
      </c>
      <c r="L39" s="35">
        <f t="shared" si="4"/>
        <v>0.3</v>
      </c>
      <c r="M39" s="39">
        <f>M40+M41+M42+M43+M44+M45</f>
        <v>0.3</v>
      </c>
      <c r="N39" s="39">
        <f>SUM(N40:N45)</f>
        <v>0</v>
      </c>
      <c r="O39" s="119"/>
    </row>
    <row r="40" spans="1:15" ht="22.5">
      <c r="A40" s="60">
        <v>2</v>
      </c>
      <c r="B40" s="60">
        <v>2</v>
      </c>
      <c r="C40" s="60">
        <v>8</v>
      </c>
      <c r="D40" s="60">
        <v>1</v>
      </c>
      <c r="E40" s="12" t="s">
        <v>27</v>
      </c>
      <c r="F40" s="86">
        <f t="shared" si="2"/>
        <v>0</v>
      </c>
      <c r="G40" s="106">
        <v>0</v>
      </c>
      <c r="H40" s="107">
        <v>0</v>
      </c>
      <c r="I40" s="40">
        <f t="shared" si="3"/>
        <v>0</v>
      </c>
      <c r="J40" s="41">
        <v>0</v>
      </c>
      <c r="K40" s="42">
        <v>0</v>
      </c>
      <c r="L40" s="40">
        <f t="shared" si="4"/>
        <v>0</v>
      </c>
      <c r="M40" s="41">
        <v>0</v>
      </c>
      <c r="N40" s="42">
        <v>0</v>
      </c>
      <c r="O40" s="119"/>
    </row>
    <row r="41" spans="1:15" ht="14.25">
      <c r="A41" s="60">
        <v>2</v>
      </c>
      <c r="B41" s="60">
        <v>2</v>
      </c>
      <c r="C41" s="60">
        <v>8</v>
      </c>
      <c r="D41" s="60">
        <v>2</v>
      </c>
      <c r="E41" s="12" t="s">
        <v>28</v>
      </c>
      <c r="F41" s="86">
        <f t="shared" si="2"/>
        <v>0</v>
      </c>
      <c r="G41" s="106">
        <v>0</v>
      </c>
      <c r="H41" s="107">
        <v>0</v>
      </c>
      <c r="I41" s="40">
        <f t="shared" si="3"/>
        <v>0</v>
      </c>
      <c r="J41" s="41">
        <v>0</v>
      </c>
      <c r="K41" s="42">
        <v>0</v>
      </c>
      <c r="L41" s="40">
        <f t="shared" si="4"/>
        <v>0</v>
      </c>
      <c r="M41" s="41">
        <v>0</v>
      </c>
      <c r="N41" s="42">
        <v>0</v>
      </c>
      <c r="O41" s="119"/>
    </row>
    <row r="42" spans="1:15" ht="33.75">
      <c r="A42" s="60">
        <v>2</v>
      </c>
      <c r="B42" s="60">
        <v>2</v>
      </c>
      <c r="C42" s="60">
        <v>8</v>
      </c>
      <c r="D42" s="60">
        <v>3</v>
      </c>
      <c r="E42" s="12" t="s">
        <v>29</v>
      </c>
      <c r="F42" s="86">
        <f t="shared" si="2"/>
        <v>0</v>
      </c>
      <c r="G42" s="106">
        <v>0</v>
      </c>
      <c r="H42" s="107"/>
      <c r="I42" s="40">
        <f t="shared" si="3"/>
        <v>0</v>
      </c>
      <c r="J42" s="41">
        <v>0</v>
      </c>
      <c r="K42" s="42"/>
      <c r="L42" s="40">
        <f t="shared" si="4"/>
        <v>0</v>
      </c>
      <c r="M42" s="41">
        <v>0</v>
      </c>
      <c r="N42" s="42"/>
      <c r="O42" s="119"/>
    </row>
    <row r="43" spans="1:15" ht="33.75">
      <c r="A43" s="60">
        <v>2</v>
      </c>
      <c r="B43" s="60">
        <v>2</v>
      </c>
      <c r="C43" s="60">
        <v>8</v>
      </c>
      <c r="D43" s="60">
        <v>4</v>
      </c>
      <c r="E43" s="12" t="s">
        <v>30</v>
      </c>
      <c r="F43" s="86">
        <f>G43+H43</f>
        <v>2</v>
      </c>
      <c r="G43" s="106">
        <v>2</v>
      </c>
      <c r="H43" s="107">
        <v>0</v>
      </c>
      <c r="I43" s="40">
        <f>J43+K43</f>
        <v>0.3</v>
      </c>
      <c r="J43" s="41">
        <v>0.3</v>
      </c>
      <c r="K43" s="42">
        <v>0</v>
      </c>
      <c r="L43" s="40">
        <f t="shared" si="4"/>
        <v>0.3</v>
      </c>
      <c r="M43" s="41">
        <v>0.3</v>
      </c>
      <c r="N43" s="42">
        <v>0</v>
      </c>
      <c r="O43" s="119"/>
    </row>
    <row r="44" spans="1:15" ht="45">
      <c r="A44" s="60">
        <v>2</v>
      </c>
      <c r="B44" s="60">
        <v>2</v>
      </c>
      <c r="C44" s="60">
        <v>8</v>
      </c>
      <c r="D44" s="60">
        <v>5</v>
      </c>
      <c r="E44" s="12" t="s">
        <v>65</v>
      </c>
      <c r="F44" s="86">
        <f t="shared" si="2"/>
        <v>0</v>
      </c>
      <c r="G44" s="106"/>
      <c r="H44" s="107">
        <v>0</v>
      </c>
      <c r="I44" s="40">
        <f t="shared" si="3"/>
        <v>0</v>
      </c>
      <c r="J44" s="41"/>
      <c r="K44" s="42">
        <v>0</v>
      </c>
      <c r="L44" s="40">
        <f t="shared" si="4"/>
        <v>0</v>
      </c>
      <c r="M44" s="41">
        <v>0</v>
      </c>
      <c r="N44" s="42">
        <v>0</v>
      </c>
      <c r="O44" s="119"/>
    </row>
    <row r="45" spans="1:15" ht="56.25">
      <c r="A45" s="60">
        <v>2</v>
      </c>
      <c r="B45" s="60">
        <v>2</v>
      </c>
      <c r="C45" s="60">
        <v>8</v>
      </c>
      <c r="D45" s="60">
        <v>6</v>
      </c>
      <c r="E45" s="12" t="s">
        <v>31</v>
      </c>
      <c r="F45" s="86">
        <f t="shared" si="2"/>
        <v>0</v>
      </c>
      <c r="G45" s="106"/>
      <c r="H45" s="107">
        <v>0</v>
      </c>
      <c r="I45" s="40">
        <f t="shared" si="3"/>
        <v>0</v>
      </c>
      <c r="J45" s="41"/>
      <c r="K45" s="42">
        <v>0</v>
      </c>
      <c r="L45" s="40">
        <f t="shared" si="4"/>
        <v>0</v>
      </c>
      <c r="M45" s="41">
        <v>0</v>
      </c>
      <c r="N45" s="42">
        <v>0</v>
      </c>
      <c r="O45" s="119"/>
    </row>
    <row r="46" spans="1:15" ht="22.5">
      <c r="A46" s="60">
        <v>2</v>
      </c>
      <c r="B46" s="60">
        <v>2</v>
      </c>
      <c r="C46" s="60">
        <v>10</v>
      </c>
      <c r="D46" s="60"/>
      <c r="E46" s="11" t="s">
        <v>32</v>
      </c>
      <c r="F46" s="88">
        <f>G46+H46</f>
        <v>4800</v>
      </c>
      <c r="G46" s="105">
        <v>4800</v>
      </c>
      <c r="H46" s="105"/>
      <c r="I46" s="35">
        <f>J46+K46</f>
        <v>6.1740000000000004</v>
      </c>
      <c r="J46" s="39">
        <f>SUM(J47:J58)</f>
        <v>6.1740000000000004</v>
      </c>
      <c r="K46" s="39">
        <f>SUM(K47:K58)</f>
        <v>0</v>
      </c>
      <c r="L46" s="35">
        <f>M46+N46</f>
        <v>8.1820000000000004</v>
      </c>
      <c r="M46" s="39">
        <v>8.1820000000000004</v>
      </c>
      <c r="N46" s="39"/>
      <c r="O46" s="119"/>
    </row>
    <row r="47" spans="1:15" ht="14.25">
      <c r="A47" s="60">
        <v>2</v>
      </c>
      <c r="B47" s="60">
        <v>2</v>
      </c>
      <c r="C47" s="60">
        <v>10</v>
      </c>
      <c r="D47" s="60">
        <v>1</v>
      </c>
      <c r="E47" s="12" t="s">
        <v>33</v>
      </c>
      <c r="F47" s="100">
        <f t="shared" ref="F47:F92" si="5">G47+H47</f>
        <v>0</v>
      </c>
      <c r="G47" s="109"/>
      <c r="H47" s="110"/>
      <c r="I47" s="32">
        <f t="shared" ref="I47:I94" si="6">J47+K47</f>
        <v>0</v>
      </c>
      <c r="J47" s="44"/>
      <c r="K47" s="45"/>
      <c r="L47" s="32">
        <f t="shared" ref="L47:L94" si="7">M47+N47</f>
        <v>0</v>
      </c>
      <c r="M47" s="44"/>
      <c r="N47" s="45"/>
      <c r="O47" s="119"/>
    </row>
    <row r="48" spans="1:15" ht="22.5">
      <c r="A48" s="60">
        <v>2</v>
      </c>
      <c r="B48" s="60">
        <v>2</v>
      </c>
      <c r="C48" s="60">
        <v>10</v>
      </c>
      <c r="D48" s="60">
        <v>3</v>
      </c>
      <c r="E48" s="12" t="s">
        <v>34</v>
      </c>
      <c r="F48" s="86">
        <f t="shared" si="5"/>
        <v>0</v>
      </c>
      <c r="G48" s="111">
        <v>0</v>
      </c>
      <c r="H48" s="110">
        <v>0</v>
      </c>
      <c r="I48" s="40">
        <f t="shared" si="6"/>
        <v>0</v>
      </c>
      <c r="J48" s="46">
        <v>0</v>
      </c>
      <c r="K48" s="45">
        <v>0</v>
      </c>
      <c r="L48" s="40">
        <f t="shared" si="7"/>
        <v>0</v>
      </c>
      <c r="M48" s="46">
        <v>0</v>
      </c>
      <c r="N48" s="45">
        <v>0</v>
      </c>
      <c r="O48" s="119"/>
    </row>
    <row r="49" spans="1:15" ht="56.25">
      <c r="A49" s="60">
        <v>2</v>
      </c>
      <c r="B49" s="60">
        <v>2</v>
      </c>
      <c r="C49" s="60">
        <v>10</v>
      </c>
      <c r="D49" s="60">
        <v>4</v>
      </c>
      <c r="E49" s="12" t="s">
        <v>35</v>
      </c>
      <c r="F49" s="100">
        <f t="shared" si="5"/>
        <v>0</v>
      </c>
      <c r="G49" s="111"/>
      <c r="H49" s="110"/>
      <c r="I49" s="32">
        <f t="shared" si="6"/>
        <v>0</v>
      </c>
      <c r="J49" s="46"/>
      <c r="K49" s="45"/>
      <c r="L49" s="32">
        <f t="shared" si="7"/>
        <v>0</v>
      </c>
      <c r="M49" s="46"/>
      <c r="N49" s="45"/>
      <c r="O49" s="119"/>
    </row>
    <row r="50" spans="1:15" ht="14.25">
      <c r="A50" s="60">
        <v>2</v>
      </c>
      <c r="B50" s="60">
        <v>2</v>
      </c>
      <c r="C50" s="60">
        <v>10</v>
      </c>
      <c r="D50" s="60">
        <v>5</v>
      </c>
      <c r="E50" s="12" t="s">
        <v>66</v>
      </c>
      <c r="F50" s="100">
        <f t="shared" si="5"/>
        <v>0</v>
      </c>
      <c r="G50" s="111">
        <v>0</v>
      </c>
      <c r="H50" s="110"/>
      <c r="I50" s="32">
        <f t="shared" si="6"/>
        <v>0.3</v>
      </c>
      <c r="J50" s="46">
        <v>0.3</v>
      </c>
      <c r="K50" s="45"/>
      <c r="L50" s="32">
        <f t="shared" si="7"/>
        <v>0.3</v>
      </c>
      <c r="M50" s="46">
        <v>0.3</v>
      </c>
      <c r="N50" s="45"/>
      <c r="O50" s="119"/>
    </row>
    <row r="51" spans="1:15" ht="45">
      <c r="A51" s="60">
        <v>2</v>
      </c>
      <c r="B51" s="60">
        <v>2</v>
      </c>
      <c r="C51" s="60">
        <v>10</v>
      </c>
      <c r="D51" s="60">
        <v>6</v>
      </c>
      <c r="E51" s="12" t="s">
        <v>67</v>
      </c>
      <c r="F51" s="100">
        <f t="shared" si="5"/>
        <v>0</v>
      </c>
      <c r="G51" s="111"/>
      <c r="H51" s="110"/>
      <c r="I51" s="32">
        <f t="shared" si="6"/>
        <v>0</v>
      </c>
      <c r="J51" s="46"/>
      <c r="K51" s="45"/>
      <c r="L51" s="32">
        <f t="shared" si="7"/>
        <v>0</v>
      </c>
      <c r="M51" s="46"/>
      <c r="N51" s="45"/>
      <c r="O51" s="119"/>
    </row>
    <row r="52" spans="1:15" ht="33.75">
      <c r="A52" s="60">
        <v>2</v>
      </c>
      <c r="B52" s="60">
        <v>2</v>
      </c>
      <c r="C52" s="60">
        <v>10</v>
      </c>
      <c r="D52" s="60">
        <v>7</v>
      </c>
      <c r="E52" s="12" t="s">
        <v>36</v>
      </c>
      <c r="F52" s="100">
        <f t="shared" si="5"/>
        <v>0</v>
      </c>
      <c r="G52" s="111"/>
      <c r="H52" s="110"/>
      <c r="I52" s="32">
        <f t="shared" si="6"/>
        <v>0</v>
      </c>
      <c r="J52" s="46"/>
      <c r="K52" s="45"/>
      <c r="L52" s="32">
        <f t="shared" si="7"/>
        <v>0</v>
      </c>
      <c r="M52" s="46"/>
      <c r="N52" s="45"/>
      <c r="O52" s="119"/>
    </row>
    <row r="53" spans="1:15" ht="22.5">
      <c r="A53" s="60">
        <v>2</v>
      </c>
      <c r="B53" s="60">
        <v>2</v>
      </c>
      <c r="C53" s="60">
        <v>10</v>
      </c>
      <c r="D53" s="60">
        <v>8</v>
      </c>
      <c r="E53" s="12" t="s">
        <v>37</v>
      </c>
      <c r="F53" s="100">
        <f t="shared" si="5"/>
        <v>1</v>
      </c>
      <c r="G53" s="111">
        <v>1</v>
      </c>
      <c r="H53" s="110"/>
      <c r="I53" s="32">
        <f t="shared" si="6"/>
        <v>0.1</v>
      </c>
      <c r="J53" s="46">
        <v>0.1</v>
      </c>
      <c r="K53" s="45"/>
      <c r="L53" s="32">
        <f t="shared" si="7"/>
        <v>0.2</v>
      </c>
      <c r="M53" s="46">
        <v>0.2</v>
      </c>
      <c r="N53" s="45"/>
      <c r="O53" s="119"/>
    </row>
    <row r="54" spans="1:15" ht="22.5">
      <c r="A54" s="60">
        <v>2</v>
      </c>
      <c r="B54" s="60">
        <v>2</v>
      </c>
      <c r="C54" s="60">
        <v>10</v>
      </c>
      <c r="D54" s="60">
        <v>9</v>
      </c>
      <c r="E54" s="12" t="s">
        <v>38</v>
      </c>
      <c r="F54" s="100">
        <f t="shared" si="5"/>
        <v>0</v>
      </c>
      <c r="G54" s="111"/>
      <c r="H54" s="110"/>
      <c r="I54" s="32">
        <f t="shared" si="6"/>
        <v>0</v>
      </c>
      <c r="J54" s="46"/>
      <c r="K54" s="45"/>
      <c r="L54" s="32">
        <f t="shared" si="7"/>
        <v>0</v>
      </c>
      <c r="M54" s="46"/>
      <c r="N54" s="45"/>
      <c r="O54" s="119"/>
    </row>
    <row r="55" spans="1:15" ht="22.5">
      <c r="A55" s="60">
        <v>2</v>
      </c>
      <c r="B55" s="60">
        <v>2</v>
      </c>
      <c r="C55" s="60">
        <v>10</v>
      </c>
      <c r="D55" s="60">
        <v>10</v>
      </c>
      <c r="E55" s="12" t="s">
        <v>39</v>
      </c>
      <c r="F55" s="100">
        <f t="shared" si="5"/>
        <v>0</v>
      </c>
      <c r="G55" s="111"/>
      <c r="H55" s="110"/>
      <c r="I55" s="32">
        <f t="shared" si="6"/>
        <v>0</v>
      </c>
      <c r="J55" s="46"/>
      <c r="K55" s="45"/>
      <c r="L55" s="32">
        <f t="shared" si="7"/>
        <v>0</v>
      </c>
      <c r="M55" s="46"/>
      <c r="N55" s="45"/>
      <c r="O55" s="119"/>
    </row>
    <row r="56" spans="1:15" ht="14.25">
      <c r="A56" s="60">
        <v>2</v>
      </c>
      <c r="B56" s="60">
        <v>2</v>
      </c>
      <c r="C56" s="60">
        <v>10</v>
      </c>
      <c r="D56" s="60">
        <v>11</v>
      </c>
      <c r="E56" s="12" t="s">
        <v>68</v>
      </c>
      <c r="F56" s="100">
        <f t="shared" si="5"/>
        <v>0</v>
      </c>
      <c r="G56" s="111"/>
      <c r="H56" s="110"/>
      <c r="I56" s="32">
        <f t="shared" si="6"/>
        <v>0</v>
      </c>
      <c r="J56" s="46"/>
      <c r="K56" s="45"/>
      <c r="L56" s="32">
        <f t="shared" si="7"/>
        <v>0</v>
      </c>
      <c r="M56" s="46"/>
      <c r="N56" s="45"/>
      <c r="O56" s="119"/>
    </row>
    <row r="57" spans="1:15" ht="45">
      <c r="A57" s="60">
        <v>2</v>
      </c>
      <c r="B57" s="60">
        <v>2</v>
      </c>
      <c r="C57" s="60">
        <v>10</v>
      </c>
      <c r="D57" s="60">
        <v>12</v>
      </c>
      <c r="E57" s="12" t="s">
        <v>69</v>
      </c>
      <c r="F57" s="100">
        <f t="shared" si="5"/>
        <v>1.8</v>
      </c>
      <c r="G57" s="111">
        <v>1.8</v>
      </c>
      <c r="H57" s="110"/>
      <c r="I57" s="32">
        <f t="shared" si="6"/>
        <v>0.5</v>
      </c>
      <c r="J57" s="46">
        <v>0.5</v>
      </c>
      <c r="K57" s="45"/>
      <c r="L57" s="32">
        <f t="shared" si="7"/>
        <v>0.5</v>
      </c>
      <c r="M57" s="46">
        <v>0.5</v>
      </c>
      <c r="N57" s="45"/>
      <c r="O57" s="119"/>
    </row>
    <row r="58" spans="1:15" ht="33.75">
      <c r="A58" s="60">
        <v>2</v>
      </c>
      <c r="B58" s="60">
        <v>2</v>
      </c>
      <c r="C58" s="60">
        <v>10</v>
      </c>
      <c r="D58" s="60">
        <v>14</v>
      </c>
      <c r="E58" s="12" t="s">
        <v>40</v>
      </c>
      <c r="F58" s="86">
        <f t="shared" si="5"/>
        <v>2</v>
      </c>
      <c r="G58" s="87">
        <v>2</v>
      </c>
      <c r="H58" s="110">
        <v>0</v>
      </c>
      <c r="I58" s="40">
        <f t="shared" si="6"/>
        <v>5.274</v>
      </c>
      <c r="J58" s="46">
        <v>5.274</v>
      </c>
      <c r="K58" s="45">
        <v>0</v>
      </c>
      <c r="L58" s="40">
        <f>M58+N58</f>
        <v>7.1820000000000004</v>
      </c>
      <c r="M58" s="46">
        <v>7.1820000000000004</v>
      </c>
      <c r="N58" s="45">
        <v>0</v>
      </c>
      <c r="O58" s="119"/>
    </row>
    <row r="59" spans="1:15" ht="14.25">
      <c r="A59" s="60">
        <v>2</v>
      </c>
      <c r="B59" s="60">
        <v>3</v>
      </c>
      <c r="C59" s="60"/>
      <c r="D59" s="60"/>
      <c r="E59" s="10" t="s">
        <v>70</v>
      </c>
      <c r="F59" s="102">
        <f t="shared" si="5"/>
        <v>0</v>
      </c>
      <c r="G59" s="112"/>
      <c r="H59" s="113"/>
      <c r="I59" s="34">
        <f t="shared" si="6"/>
        <v>0</v>
      </c>
      <c r="J59" s="47"/>
      <c r="K59" s="48"/>
      <c r="L59" s="34">
        <f t="shared" si="7"/>
        <v>0</v>
      </c>
      <c r="M59" s="47"/>
      <c r="N59" s="48"/>
      <c r="O59" s="119"/>
    </row>
    <row r="60" spans="1:15" ht="14.25">
      <c r="A60" s="60">
        <v>2</v>
      </c>
      <c r="B60" s="60">
        <v>4</v>
      </c>
      <c r="C60" s="60"/>
      <c r="D60" s="60"/>
      <c r="E60" s="10" t="s">
        <v>71</v>
      </c>
      <c r="F60" s="102">
        <f t="shared" si="5"/>
        <v>0</v>
      </c>
      <c r="G60" s="114">
        <f>G61+G66+G67</f>
        <v>0</v>
      </c>
      <c r="H60" s="115">
        <f>H61+H66+H67</f>
        <v>0</v>
      </c>
      <c r="I60" s="34">
        <f t="shared" si="6"/>
        <v>0</v>
      </c>
      <c r="J60" s="49">
        <f>J61+J66+J67</f>
        <v>0</v>
      </c>
      <c r="K60" s="50">
        <f>K61+K66+K67</f>
        <v>0</v>
      </c>
      <c r="L60" s="34">
        <f t="shared" si="7"/>
        <v>0</v>
      </c>
      <c r="M60" s="49">
        <f>M61+M66+M67</f>
        <v>0</v>
      </c>
      <c r="N60" s="50">
        <f>N61+N66+N67</f>
        <v>0</v>
      </c>
      <c r="O60" s="119"/>
    </row>
    <row r="61" spans="1:15" ht="14.25">
      <c r="A61" s="60">
        <v>2</v>
      </c>
      <c r="B61" s="60">
        <v>4</v>
      </c>
      <c r="C61" s="60">
        <v>1</v>
      </c>
      <c r="D61" s="60"/>
      <c r="E61" s="11" t="s">
        <v>72</v>
      </c>
      <c r="F61" s="100">
        <f t="shared" si="5"/>
        <v>0</v>
      </c>
      <c r="G61" s="89">
        <f>SUM(G62:G65)</f>
        <v>0</v>
      </c>
      <c r="H61" s="105">
        <f>SUM(H62:H65)</f>
        <v>0</v>
      </c>
      <c r="I61" s="32">
        <f t="shared" si="6"/>
        <v>0</v>
      </c>
      <c r="J61" s="38">
        <f>SUM(J62:J65)</f>
        <v>0</v>
      </c>
      <c r="K61" s="39">
        <f>SUM(K62:K65)</f>
        <v>0</v>
      </c>
      <c r="L61" s="32">
        <f t="shared" si="7"/>
        <v>0</v>
      </c>
      <c r="M61" s="38">
        <f>SUM(M62:M65)</f>
        <v>0</v>
      </c>
      <c r="N61" s="39">
        <f>SUM(N62:N65)</f>
        <v>0</v>
      </c>
      <c r="O61" s="119"/>
    </row>
    <row r="62" spans="1:15" ht="14.25">
      <c r="A62" s="60">
        <v>2</v>
      </c>
      <c r="B62" s="60">
        <v>4</v>
      </c>
      <c r="C62" s="60">
        <v>1</v>
      </c>
      <c r="D62" s="60">
        <v>1</v>
      </c>
      <c r="E62" s="12" t="s">
        <v>73</v>
      </c>
      <c r="F62" s="100">
        <f t="shared" si="5"/>
        <v>0</v>
      </c>
      <c r="G62" s="111"/>
      <c r="H62" s="110"/>
      <c r="I62" s="32">
        <f t="shared" si="6"/>
        <v>0</v>
      </c>
      <c r="J62" s="46"/>
      <c r="K62" s="45"/>
      <c r="L62" s="32">
        <f t="shared" si="7"/>
        <v>0</v>
      </c>
      <c r="M62" s="46"/>
      <c r="N62" s="45"/>
      <c r="O62" s="119"/>
    </row>
    <row r="63" spans="1:15" ht="14.25">
      <c r="A63" s="60">
        <v>2</v>
      </c>
      <c r="B63" s="60">
        <v>4</v>
      </c>
      <c r="C63" s="60">
        <v>1</v>
      </c>
      <c r="D63" s="60">
        <v>2</v>
      </c>
      <c r="E63" s="12" t="s">
        <v>74</v>
      </c>
      <c r="F63" s="100">
        <f t="shared" si="5"/>
        <v>0</v>
      </c>
      <c r="G63" s="111"/>
      <c r="H63" s="110"/>
      <c r="I63" s="32">
        <f t="shared" si="6"/>
        <v>0</v>
      </c>
      <c r="J63" s="46"/>
      <c r="K63" s="45"/>
      <c r="L63" s="32">
        <f t="shared" si="7"/>
        <v>0</v>
      </c>
      <c r="M63" s="46"/>
      <c r="N63" s="45"/>
      <c r="O63" s="119"/>
    </row>
    <row r="64" spans="1:15" ht="14.25">
      <c r="A64" s="60">
        <v>2</v>
      </c>
      <c r="B64" s="60">
        <v>4</v>
      </c>
      <c r="C64" s="60">
        <v>1</v>
      </c>
      <c r="D64" s="60">
        <v>3</v>
      </c>
      <c r="E64" s="12" t="s">
        <v>75</v>
      </c>
      <c r="F64" s="100">
        <f t="shared" si="5"/>
        <v>0</v>
      </c>
      <c r="G64" s="111"/>
      <c r="H64" s="110"/>
      <c r="I64" s="32">
        <f t="shared" si="6"/>
        <v>0</v>
      </c>
      <c r="J64" s="46"/>
      <c r="K64" s="45"/>
      <c r="L64" s="32">
        <f t="shared" si="7"/>
        <v>0</v>
      </c>
      <c r="M64" s="46"/>
      <c r="N64" s="45"/>
      <c r="O64" s="119"/>
    </row>
    <row r="65" spans="1:15" ht="22.5">
      <c r="A65" s="60">
        <v>2</v>
      </c>
      <c r="B65" s="60">
        <v>4</v>
      </c>
      <c r="C65" s="60">
        <v>1</v>
      </c>
      <c r="D65" s="60">
        <v>4</v>
      </c>
      <c r="E65" s="12" t="s">
        <v>76</v>
      </c>
      <c r="F65" s="100">
        <f t="shared" si="5"/>
        <v>0</v>
      </c>
      <c r="G65" s="111"/>
      <c r="H65" s="110"/>
      <c r="I65" s="32">
        <f t="shared" si="6"/>
        <v>0</v>
      </c>
      <c r="J65" s="46"/>
      <c r="K65" s="45"/>
      <c r="L65" s="32">
        <f t="shared" si="7"/>
        <v>0</v>
      </c>
      <c r="M65" s="46"/>
      <c r="N65" s="45"/>
      <c r="O65" s="119"/>
    </row>
    <row r="66" spans="1:15" ht="22.5">
      <c r="A66" s="60">
        <v>2</v>
      </c>
      <c r="B66" s="60">
        <v>4</v>
      </c>
      <c r="C66" s="60">
        <v>2</v>
      </c>
      <c r="D66" s="60"/>
      <c r="E66" s="11" t="s">
        <v>77</v>
      </c>
      <c r="F66" s="100">
        <f t="shared" si="5"/>
        <v>0</v>
      </c>
      <c r="G66" s="103"/>
      <c r="H66" s="104"/>
      <c r="I66" s="32">
        <f t="shared" si="6"/>
        <v>0</v>
      </c>
      <c r="J66" s="36"/>
      <c r="K66" s="37"/>
      <c r="L66" s="32">
        <f t="shared" si="7"/>
        <v>0</v>
      </c>
      <c r="M66" s="36"/>
      <c r="N66" s="37"/>
      <c r="O66" s="119"/>
    </row>
    <row r="67" spans="1:15" ht="33.75">
      <c r="A67" s="60">
        <v>2</v>
      </c>
      <c r="B67" s="60">
        <v>4</v>
      </c>
      <c r="C67" s="60">
        <v>3</v>
      </c>
      <c r="D67" s="60"/>
      <c r="E67" s="11" t="s">
        <v>78</v>
      </c>
      <c r="F67" s="100">
        <f t="shared" si="5"/>
        <v>0</v>
      </c>
      <c r="G67" s="103"/>
      <c r="H67" s="104"/>
      <c r="I67" s="32">
        <f t="shared" si="6"/>
        <v>0</v>
      </c>
      <c r="J67" s="36"/>
      <c r="K67" s="37"/>
      <c r="L67" s="32">
        <f t="shared" si="7"/>
        <v>0</v>
      </c>
      <c r="M67" s="36"/>
      <c r="N67" s="37"/>
      <c r="O67" s="119"/>
    </row>
    <row r="68" spans="1:15" ht="14.25">
      <c r="A68" s="60">
        <v>2</v>
      </c>
      <c r="B68" s="60">
        <v>5</v>
      </c>
      <c r="C68" s="60"/>
      <c r="D68" s="60"/>
      <c r="E68" s="10" t="s">
        <v>41</v>
      </c>
      <c r="F68" s="102">
        <f t="shared" si="5"/>
        <v>0</v>
      </c>
      <c r="G68" s="112">
        <v>0</v>
      </c>
      <c r="H68" s="113">
        <v>0</v>
      </c>
      <c r="I68" s="34">
        <f t="shared" si="6"/>
        <v>0</v>
      </c>
      <c r="J68" s="47">
        <v>0</v>
      </c>
      <c r="K68" s="48">
        <v>0</v>
      </c>
      <c r="L68" s="34">
        <f t="shared" si="7"/>
        <v>0</v>
      </c>
      <c r="M68" s="47">
        <v>0</v>
      </c>
      <c r="N68" s="48">
        <v>0</v>
      </c>
      <c r="O68" s="119"/>
    </row>
    <row r="69" spans="1:15" ht="14.25">
      <c r="A69" s="60">
        <v>2</v>
      </c>
      <c r="B69" s="60">
        <v>6</v>
      </c>
      <c r="C69" s="60"/>
      <c r="D69" s="60"/>
      <c r="E69" s="10" t="s">
        <v>42</v>
      </c>
      <c r="F69" s="102">
        <f t="shared" si="5"/>
        <v>0</v>
      </c>
      <c r="G69" s="114">
        <f>G70+G73+G76</f>
        <v>0</v>
      </c>
      <c r="H69" s="115">
        <f>H70+H73+H76</f>
        <v>0</v>
      </c>
      <c r="I69" s="34">
        <f t="shared" si="6"/>
        <v>0</v>
      </c>
      <c r="J69" s="49">
        <f>J70+J73+J76</f>
        <v>0</v>
      </c>
      <c r="K69" s="50">
        <f>K70+K73+K76</f>
        <v>0</v>
      </c>
      <c r="L69" s="34">
        <f t="shared" si="7"/>
        <v>0</v>
      </c>
      <c r="M69" s="49">
        <f>M70+M73+M76</f>
        <v>0</v>
      </c>
      <c r="N69" s="50">
        <f>N70+N73+N76</f>
        <v>0</v>
      </c>
      <c r="O69" s="119"/>
    </row>
    <row r="70" spans="1:15" ht="22.5">
      <c r="A70" s="60">
        <v>2</v>
      </c>
      <c r="B70" s="60">
        <v>6</v>
      </c>
      <c r="C70" s="60">
        <v>1</v>
      </c>
      <c r="D70" s="60"/>
      <c r="E70" s="11" t="s">
        <v>79</v>
      </c>
      <c r="F70" s="100">
        <f t="shared" si="5"/>
        <v>0</v>
      </c>
      <c r="G70" s="89">
        <f>G71+G72</f>
        <v>0</v>
      </c>
      <c r="H70" s="105">
        <f>H71+H72</f>
        <v>0</v>
      </c>
      <c r="I70" s="32">
        <f t="shared" si="6"/>
        <v>0</v>
      </c>
      <c r="J70" s="38">
        <f>J71+J72</f>
        <v>0</v>
      </c>
      <c r="K70" s="39">
        <f>K71+K72</f>
        <v>0</v>
      </c>
      <c r="L70" s="32">
        <f t="shared" si="7"/>
        <v>0</v>
      </c>
      <c r="M70" s="38">
        <f>M71+M72</f>
        <v>0</v>
      </c>
      <c r="N70" s="39">
        <f>N71+N72</f>
        <v>0</v>
      </c>
      <c r="O70" s="119"/>
    </row>
    <row r="71" spans="1:15" ht="14.25">
      <c r="A71" s="60">
        <v>2</v>
      </c>
      <c r="B71" s="60">
        <v>6</v>
      </c>
      <c r="C71" s="60">
        <v>1</v>
      </c>
      <c r="D71" s="60">
        <v>1</v>
      </c>
      <c r="E71" s="12" t="s">
        <v>80</v>
      </c>
      <c r="F71" s="100">
        <f t="shared" si="5"/>
        <v>0</v>
      </c>
      <c r="G71" s="111"/>
      <c r="H71" s="110"/>
      <c r="I71" s="32">
        <f t="shared" si="6"/>
        <v>0</v>
      </c>
      <c r="J71" s="46"/>
      <c r="K71" s="45"/>
      <c r="L71" s="32">
        <f t="shared" si="7"/>
        <v>0</v>
      </c>
      <c r="M71" s="46"/>
      <c r="N71" s="45"/>
      <c r="O71" s="119"/>
    </row>
    <row r="72" spans="1:15" ht="14.25">
      <c r="A72" s="60">
        <v>2</v>
      </c>
      <c r="B72" s="60">
        <v>6</v>
      </c>
      <c r="C72" s="60">
        <v>1</v>
      </c>
      <c r="D72" s="60">
        <v>2</v>
      </c>
      <c r="E72" s="12" t="s">
        <v>44</v>
      </c>
      <c r="F72" s="100">
        <f t="shared" si="5"/>
        <v>0</v>
      </c>
      <c r="G72" s="111"/>
      <c r="H72" s="110"/>
      <c r="I72" s="32">
        <f t="shared" si="6"/>
        <v>0</v>
      </c>
      <c r="J72" s="46"/>
      <c r="K72" s="45"/>
      <c r="L72" s="32">
        <f t="shared" si="7"/>
        <v>0</v>
      </c>
      <c r="M72" s="46"/>
      <c r="N72" s="45"/>
      <c r="O72" s="119"/>
    </row>
    <row r="73" spans="1:15" ht="22.5">
      <c r="A73" s="60">
        <v>2</v>
      </c>
      <c r="B73" s="60">
        <v>6</v>
      </c>
      <c r="C73" s="60">
        <v>2</v>
      </c>
      <c r="D73" s="60"/>
      <c r="E73" s="11" t="s">
        <v>81</v>
      </c>
      <c r="F73" s="100">
        <f t="shared" si="5"/>
        <v>0</v>
      </c>
      <c r="G73" s="89">
        <f>G74+G75</f>
        <v>0</v>
      </c>
      <c r="H73" s="105">
        <f>H74+H75</f>
        <v>0</v>
      </c>
      <c r="I73" s="32">
        <f t="shared" si="6"/>
        <v>0</v>
      </c>
      <c r="J73" s="38">
        <f>J74+J75</f>
        <v>0</v>
      </c>
      <c r="K73" s="39">
        <f>K74+K75</f>
        <v>0</v>
      </c>
      <c r="L73" s="32">
        <f t="shared" si="7"/>
        <v>0</v>
      </c>
      <c r="M73" s="38">
        <f>M74+M75</f>
        <v>0</v>
      </c>
      <c r="N73" s="39">
        <f>N74+N75</f>
        <v>0</v>
      </c>
      <c r="O73" s="119"/>
    </row>
    <row r="74" spans="1:15" ht="14.25">
      <c r="A74" s="60">
        <v>2</v>
      </c>
      <c r="B74" s="60">
        <v>6</v>
      </c>
      <c r="C74" s="60">
        <v>2</v>
      </c>
      <c r="D74" s="60">
        <v>1</v>
      </c>
      <c r="E74" s="12" t="s">
        <v>80</v>
      </c>
      <c r="F74" s="100">
        <f t="shared" si="5"/>
        <v>0</v>
      </c>
      <c r="G74" s="111"/>
      <c r="H74" s="110"/>
      <c r="I74" s="32">
        <f t="shared" si="6"/>
        <v>0</v>
      </c>
      <c r="J74" s="46"/>
      <c r="K74" s="45"/>
      <c r="L74" s="32">
        <f t="shared" si="7"/>
        <v>0</v>
      </c>
      <c r="M74" s="46"/>
      <c r="N74" s="45"/>
      <c r="O74" s="119"/>
    </row>
    <row r="75" spans="1:15" ht="14.25">
      <c r="A75" s="60">
        <v>2</v>
      </c>
      <c r="B75" s="60">
        <v>6</v>
      </c>
      <c r="C75" s="60">
        <v>2</v>
      </c>
      <c r="D75" s="60">
        <v>2</v>
      </c>
      <c r="E75" s="12" t="s">
        <v>44</v>
      </c>
      <c r="F75" s="100">
        <f t="shared" si="5"/>
        <v>0</v>
      </c>
      <c r="G75" s="111"/>
      <c r="H75" s="110"/>
      <c r="I75" s="32">
        <f t="shared" si="6"/>
        <v>0</v>
      </c>
      <c r="J75" s="46"/>
      <c r="K75" s="45"/>
      <c r="L75" s="32">
        <f t="shared" si="7"/>
        <v>0</v>
      </c>
      <c r="M75" s="46"/>
      <c r="N75" s="45"/>
      <c r="O75" s="119"/>
    </row>
    <row r="76" spans="1:15" ht="22.5">
      <c r="A76" s="60">
        <v>2</v>
      </c>
      <c r="B76" s="60">
        <v>6</v>
      </c>
      <c r="C76" s="60">
        <v>3</v>
      </c>
      <c r="D76" s="60"/>
      <c r="E76" s="11" t="s">
        <v>43</v>
      </c>
      <c r="F76" s="100">
        <f t="shared" si="5"/>
        <v>0</v>
      </c>
      <c r="G76" s="89">
        <f>G77+G78</f>
        <v>0</v>
      </c>
      <c r="H76" s="105">
        <f>H77+H78</f>
        <v>0</v>
      </c>
      <c r="I76" s="32">
        <f t="shared" si="6"/>
        <v>0</v>
      </c>
      <c r="J76" s="38">
        <f>J77+J78</f>
        <v>0</v>
      </c>
      <c r="K76" s="39">
        <f>K77+K78</f>
        <v>0</v>
      </c>
      <c r="L76" s="32">
        <f t="shared" si="7"/>
        <v>0</v>
      </c>
      <c r="M76" s="38">
        <f>M77+M78</f>
        <v>0</v>
      </c>
      <c r="N76" s="39">
        <f>N77+N78</f>
        <v>0</v>
      </c>
      <c r="O76" s="119"/>
    </row>
    <row r="77" spans="1:15" ht="14.25">
      <c r="A77" s="60">
        <v>2</v>
      </c>
      <c r="B77" s="60">
        <v>6</v>
      </c>
      <c r="C77" s="60">
        <v>3</v>
      </c>
      <c r="D77" s="60">
        <v>1</v>
      </c>
      <c r="E77" s="12" t="s">
        <v>80</v>
      </c>
      <c r="F77" s="100">
        <f t="shared" si="5"/>
        <v>0</v>
      </c>
      <c r="G77" s="111"/>
      <c r="H77" s="110"/>
      <c r="I77" s="32">
        <f t="shared" si="6"/>
        <v>0</v>
      </c>
      <c r="J77" s="46"/>
      <c r="K77" s="45"/>
      <c r="L77" s="32">
        <f t="shared" si="7"/>
        <v>0</v>
      </c>
      <c r="M77" s="46"/>
      <c r="N77" s="45"/>
      <c r="O77" s="119"/>
    </row>
    <row r="78" spans="1:15" ht="14.25">
      <c r="A78" s="60">
        <v>2</v>
      </c>
      <c r="B78" s="60">
        <v>6</v>
      </c>
      <c r="C78" s="60">
        <v>3</v>
      </c>
      <c r="D78" s="60">
        <v>2</v>
      </c>
      <c r="E78" s="12" t="s">
        <v>44</v>
      </c>
      <c r="F78" s="100">
        <f t="shared" si="5"/>
        <v>0</v>
      </c>
      <c r="G78" s="111"/>
      <c r="H78" s="110"/>
      <c r="I78" s="32">
        <f t="shared" si="6"/>
        <v>0</v>
      </c>
      <c r="J78" s="46"/>
      <c r="K78" s="45"/>
      <c r="L78" s="32">
        <f t="shared" si="7"/>
        <v>0</v>
      </c>
      <c r="M78" s="46"/>
      <c r="N78" s="45"/>
      <c r="O78" s="119"/>
    </row>
    <row r="79" spans="1:15" ht="14.25">
      <c r="A79" s="60">
        <v>2</v>
      </c>
      <c r="B79" s="60">
        <v>7</v>
      </c>
      <c r="C79" s="60"/>
      <c r="D79" s="60"/>
      <c r="E79" s="10" t="s">
        <v>45</v>
      </c>
      <c r="F79" s="100">
        <f t="shared" si="5"/>
        <v>0</v>
      </c>
      <c r="G79" s="114">
        <f>G80+G83+G86</f>
        <v>0</v>
      </c>
      <c r="H79" s="115">
        <f>H80+H83+H86</f>
        <v>0</v>
      </c>
      <c r="I79" s="32">
        <f t="shared" si="6"/>
        <v>0</v>
      </c>
      <c r="J79" s="49">
        <f>J80+J83+J86</f>
        <v>0</v>
      </c>
      <c r="K79" s="50">
        <f>K80+K83+K86</f>
        <v>0</v>
      </c>
      <c r="L79" s="32">
        <f t="shared" si="7"/>
        <v>0</v>
      </c>
      <c r="M79" s="49">
        <f>M80+M83+M86</f>
        <v>0</v>
      </c>
      <c r="N79" s="50">
        <f>N80+N83+N86</f>
        <v>0</v>
      </c>
      <c r="O79" s="119"/>
    </row>
    <row r="80" spans="1:15" ht="14.25">
      <c r="A80" s="60">
        <v>2</v>
      </c>
      <c r="B80" s="60">
        <v>7</v>
      </c>
      <c r="C80" s="60">
        <v>1</v>
      </c>
      <c r="D80" s="60"/>
      <c r="E80" s="11" t="s">
        <v>82</v>
      </c>
      <c r="F80" s="100">
        <f t="shared" si="5"/>
        <v>0</v>
      </c>
      <c r="G80" s="89">
        <f>G81+G82</f>
        <v>0</v>
      </c>
      <c r="H80" s="105">
        <f>H81+H82</f>
        <v>0</v>
      </c>
      <c r="I80" s="32">
        <f t="shared" si="6"/>
        <v>0</v>
      </c>
      <c r="J80" s="38">
        <f>J81+J82</f>
        <v>0</v>
      </c>
      <c r="K80" s="39">
        <f>K81+K82</f>
        <v>0</v>
      </c>
      <c r="L80" s="32">
        <f t="shared" si="7"/>
        <v>0</v>
      </c>
      <c r="M80" s="38">
        <f>M81+M82</f>
        <v>0</v>
      </c>
      <c r="N80" s="39">
        <f>N81+N82</f>
        <v>0</v>
      </c>
      <c r="O80" s="119"/>
    </row>
    <row r="81" spans="1:15" ht="14.25">
      <c r="A81" s="60">
        <v>2</v>
      </c>
      <c r="B81" s="60">
        <v>7</v>
      </c>
      <c r="C81" s="60">
        <v>1</v>
      </c>
      <c r="D81" s="60">
        <v>1</v>
      </c>
      <c r="E81" s="12" t="s">
        <v>47</v>
      </c>
      <c r="F81" s="100">
        <f t="shared" si="5"/>
        <v>0</v>
      </c>
      <c r="G81" s="111"/>
      <c r="H81" s="110"/>
      <c r="I81" s="32">
        <f t="shared" si="6"/>
        <v>0</v>
      </c>
      <c r="J81" s="46"/>
      <c r="K81" s="45"/>
      <c r="L81" s="32">
        <f t="shared" si="7"/>
        <v>0</v>
      </c>
      <c r="M81" s="46"/>
      <c r="N81" s="45"/>
      <c r="O81" s="119"/>
    </row>
    <row r="82" spans="1:15" ht="14.25">
      <c r="A82" s="60">
        <v>2</v>
      </c>
      <c r="B82" s="60">
        <v>7</v>
      </c>
      <c r="C82" s="60">
        <v>1</v>
      </c>
      <c r="D82" s="60">
        <v>2</v>
      </c>
      <c r="E82" s="12" t="s">
        <v>48</v>
      </c>
      <c r="F82" s="100">
        <f t="shared" si="5"/>
        <v>0</v>
      </c>
      <c r="G82" s="111"/>
      <c r="H82" s="110"/>
      <c r="I82" s="32">
        <f t="shared" si="6"/>
        <v>0</v>
      </c>
      <c r="J82" s="46"/>
      <c r="K82" s="45"/>
      <c r="L82" s="32">
        <f t="shared" si="7"/>
        <v>0</v>
      </c>
      <c r="M82" s="46"/>
      <c r="N82" s="45"/>
      <c r="O82" s="119"/>
    </row>
    <row r="83" spans="1:15" ht="14.25">
      <c r="A83" s="60">
        <v>2</v>
      </c>
      <c r="B83" s="60">
        <v>7</v>
      </c>
      <c r="C83" s="60">
        <v>2</v>
      </c>
      <c r="D83" s="60"/>
      <c r="E83" s="11" t="s">
        <v>46</v>
      </c>
      <c r="F83" s="100">
        <f t="shared" si="5"/>
        <v>0</v>
      </c>
      <c r="G83" s="89">
        <f>G84+G85</f>
        <v>0</v>
      </c>
      <c r="H83" s="105">
        <f>H84+H85</f>
        <v>0</v>
      </c>
      <c r="I83" s="32">
        <f t="shared" si="6"/>
        <v>0</v>
      </c>
      <c r="J83" s="38">
        <f>J84+J85</f>
        <v>0</v>
      </c>
      <c r="K83" s="39">
        <f>K84+K85</f>
        <v>0</v>
      </c>
      <c r="L83" s="32">
        <f t="shared" si="7"/>
        <v>0</v>
      </c>
      <c r="M83" s="38">
        <f>M84+M85</f>
        <v>0</v>
      </c>
      <c r="N83" s="39">
        <f>N84+N85</f>
        <v>0</v>
      </c>
      <c r="O83" s="119"/>
    </row>
    <row r="84" spans="1:15" ht="14.25">
      <c r="A84" s="60">
        <v>2</v>
      </c>
      <c r="B84" s="60">
        <v>7</v>
      </c>
      <c r="C84" s="60">
        <v>2</v>
      </c>
      <c r="D84" s="60">
        <v>1</v>
      </c>
      <c r="E84" s="12" t="s">
        <v>47</v>
      </c>
      <c r="F84" s="100">
        <f t="shared" si="5"/>
        <v>0</v>
      </c>
      <c r="G84" s="111"/>
      <c r="H84" s="110"/>
      <c r="I84" s="32">
        <f t="shared" si="6"/>
        <v>0</v>
      </c>
      <c r="J84" s="46"/>
      <c r="K84" s="45"/>
      <c r="L84" s="32">
        <f t="shared" si="7"/>
        <v>0</v>
      </c>
      <c r="M84" s="46"/>
      <c r="N84" s="45"/>
      <c r="O84" s="119"/>
    </row>
    <row r="85" spans="1:15" ht="14.25">
      <c r="A85" s="60">
        <v>2</v>
      </c>
      <c r="B85" s="60">
        <v>7</v>
      </c>
      <c r="C85" s="60">
        <v>2</v>
      </c>
      <c r="D85" s="60">
        <v>2</v>
      </c>
      <c r="E85" s="12" t="s">
        <v>48</v>
      </c>
      <c r="F85" s="100">
        <f t="shared" si="5"/>
        <v>0</v>
      </c>
      <c r="G85" s="111"/>
      <c r="H85" s="110"/>
      <c r="I85" s="32">
        <f t="shared" si="6"/>
        <v>0</v>
      </c>
      <c r="J85" s="46"/>
      <c r="K85" s="45"/>
      <c r="L85" s="32">
        <f t="shared" si="7"/>
        <v>0</v>
      </c>
      <c r="M85" s="46"/>
      <c r="N85" s="45"/>
      <c r="O85" s="119"/>
    </row>
    <row r="86" spans="1:15" ht="22.5">
      <c r="A86" s="60">
        <v>2</v>
      </c>
      <c r="B86" s="60">
        <v>7</v>
      </c>
      <c r="C86" s="60">
        <v>3</v>
      </c>
      <c r="D86" s="60"/>
      <c r="E86" s="11" t="s">
        <v>49</v>
      </c>
      <c r="F86" s="100">
        <f t="shared" si="5"/>
        <v>0</v>
      </c>
      <c r="G86" s="89">
        <f>G87+G88</f>
        <v>0</v>
      </c>
      <c r="H86" s="105">
        <f>H87+H88</f>
        <v>0</v>
      </c>
      <c r="I86" s="32">
        <f t="shared" si="6"/>
        <v>0</v>
      </c>
      <c r="J86" s="38">
        <f>J87+J88</f>
        <v>0</v>
      </c>
      <c r="K86" s="39">
        <f>K87+K88</f>
        <v>0</v>
      </c>
      <c r="L86" s="32">
        <f t="shared" si="7"/>
        <v>0</v>
      </c>
      <c r="M86" s="38">
        <f>M87+M88</f>
        <v>0</v>
      </c>
      <c r="N86" s="39">
        <f>N87+N88</f>
        <v>0</v>
      </c>
      <c r="O86" s="119"/>
    </row>
    <row r="87" spans="1:15" ht="14.25">
      <c r="A87" s="60">
        <v>2</v>
      </c>
      <c r="B87" s="60">
        <v>7</v>
      </c>
      <c r="C87" s="60">
        <v>3</v>
      </c>
      <c r="D87" s="60">
        <v>1</v>
      </c>
      <c r="E87" s="12" t="s">
        <v>47</v>
      </c>
      <c r="F87" s="100">
        <f t="shared" si="5"/>
        <v>0</v>
      </c>
      <c r="G87" s="111"/>
      <c r="H87" s="110"/>
      <c r="I87" s="32">
        <f t="shared" si="6"/>
        <v>0</v>
      </c>
      <c r="J87" s="46"/>
      <c r="K87" s="45"/>
      <c r="L87" s="32">
        <f t="shared" si="7"/>
        <v>0</v>
      </c>
      <c r="M87" s="46"/>
      <c r="N87" s="45"/>
      <c r="O87" s="119"/>
    </row>
    <row r="88" spans="1:15" ht="14.25">
      <c r="A88" s="60">
        <v>2</v>
      </c>
      <c r="B88" s="60">
        <v>2</v>
      </c>
      <c r="C88" s="60">
        <v>3</v>
      </c>
      <c r="D88" s="60">
        <v>2</v>
      </c>
      <c r="E88" s="12" t="s">
        <v>48</v>
      </c>
      <c r="F88" s="100">
        <f t="shared" si="5"/>
        <v>0</v>
      </c>
      <c r="G88" s="111"/>
      <c r="H88" s="110"/>
      <c r="I88" s="32">
        <f t="shared" si="6"/>
        <v>0</v>
      </c>
      <c r="J88" s="46"/>
      <c r="K88" s="45"/>
      <c r="L88" s="32">
        <f t="shared" si="7"/>
        <v>0</v>
      </c>
      <c r="M88" s="46"/>
      <c r="N88" s="45"/>
      <c r="O88" s="119"/>
    </row>
    <row r="89" spans="1:15" ht="14.25">
      <c r="A89" s="60">
        <v>2</v>
      </c>
      <c r="B89" s="60">
        <v>8</v>
      </c>
      <c r="C89" s="60"/>
      <c r="D89" s="60"/>
      <c r="E89" s="10" t="s">
        <v>50</v>
      </c>
      <c r="F89" s="102">
        <f t="shared" si="5"/>
        <v>0</v>
      </c>
      <c r="G89" s="114">
        <f>G90+G91</f>
        <v>0</v>
      </c>
      <c r="H89" s="115">
        <f>H90+H91</f>
        <v>0</v>
      </c>
      <c r="I89" s="34">
        <f t="shared" si="6"/>
        <v>0</v>
      </c>
      <c r="J89" s="49">
        <f>J90+J91</f>
        <v>0</v>
      </c>
      <c r="K89" s="50">
        <f>K90+K91</f>
        <v>0</v>
      </c>
      <c r="L89" s="34">
        <f t="shared" si="7"/>
        <v>0</v>
      </c>
      <c r="M89" s="49">
        <f>M90+M91</f>
        <v>0</v>
      </c>
      <c r="N89" s="50">
        <f>N90+N91</f>
        <v>0</v>
      </c>
      <c r="O89" s="119"/>
    </row>
    <row r="90" spans="1:15" ht="22.5">
      <c r="A90" s="60">
        <v>2</v>
      </c>
      <c r="B90" s="60">
        <v>8</v>
      </c>
      <c r="C90" s="60">
        <v>1</v>
      </c>
      <c r="D90" s="60">
        <v>1</v>
      </c>
      <c r="E90" s="11" t="s">
        <v>83</v>
      </c>
      <c r="F90" s="100">
        <f t="shared" si="5"/>
        <v>0</v>
      </c>
      <c r="G90" s="103"/>
      <c r="H90" s="104">
        <v>0</v>
      </c>
      <c r="I90" s="32">
        <f t="shared" si="6"/>
        <v>0</v>
      </c>
      <c r="J90" s="36"/>
      <c r="K90" s="37">
        <v>0</v>
      </c>
      <c r="L90" s="32">
        <f t="shared" si="7"/>
        <v>0</v>
      </c>
      <c r="M90" s="36"/>
      <c r="N90" s="37">
        <v>0</v>
      </c>
      <c r="O90" s="119"/>
    </row>
    <row r="91" spans="1:15" ht="14.25">
      <c r="A91" s="60">
        <v>2</v>
      </c>
      <c r="B91" s="60">
        <v>8</v>
      </c>
      <c r="C91" s="60">
        <v>2</v>
      </c>
      <c r="D91" s="60"/>
      <c r="E91" s="11" t="s">
        <v>51</v>
      </c>
      <c r="F91" s="100">
        <f t="shared" si="5"/>
        <v>0</v>
      </c>
      <c r="G91" s="89">
        <f>G92+G93</f>
        <v>0</v>
      </c>
      <c r="H91" s="105">
        <f>H92+H93</f>
        <v>0</v>
      </c>
      <c r="I91" s="32">
        <f t="shared" si="6"/>
        <v>0</v>
      </c>
      <c r="J91" s="38">
        <f>J92+J93</f>
        <v>0</v>
      </c>
      <c r="K91" s="39">
        <f>K92+K93</f>
        <v>0</v>
      </c>
      <c r="L91" s="32">
        <f t="shared" si="7"/>
        <v>0</v>
      </c>
      <c r="M91" s="38">
        <f>M92+M93</f>
        <v>0</v>
      </c>
      <c r="N91" s="39">
        <f>N92+N93</f>
        <v>0</v>
      </c>
      <c r="O91" s="119"/>
    </row>
    <row r="92" spans="1:15" ht="22.5">
      <c r="A92" s="60">
        <v>2</v>
      </c>
      <c r="B92" s="60">
        <v>8</v>
      </c>
      <c r="C92" s="60">
        <v>2</v>
      </c>
      <c r="D92" s="60">
        <v>1</v>
      </c>
      <c r="E92" s="12" t="s">
        <v>52</v>
      </c>
      <c r="F92" s="86">
        <f t="shared" si="5"/>
        <v>0</v>
      </c>
      <c r="G92" s="116">
        <v>0</v>
      </c>
      <c r="H92" s="117">
        <v>0</v>
      </c>
      <c r="I92" s="40">
        <f t="shared" si="6"/>
        <v>0</v>
      </c>
      <c r="J92" s="51">
        <v>0</v>
      </c>
      <c r="K92" s="52">
        <v>0</v>
      </c>
      <c r="L92" s="40">
        <f t="shared" si="7"/>
        <v>0</v>
      </c>
      <c r="M92" s="51">
        <v>0</v>
      </c>
      <c r="N92" s="52">
        <v>0</v>
      </c>
      <c r="O92" s="119"/>
    </row>
    <row r="93" spans="1:15" ht="22.5">
      <c r="A93" s="60">
        <v>2</v>
      </c>
      <c r="B93" s="60">
        <v>8</v>
      </c>
      <c r="C93" s="60">
        <v>2</v>
      </c>
      <c r="D93" s="60">
        <v>2</v>
      </c>
      <c r="E93" s="12" t="s">
        <v>84</v>
      </c>
      <c r="F93" s="100">
        <f>G93+H93</f>
        <v>0</v>
      </c>
      <c r="G93" s="111"/>
      <c r="H93" s="110"/>
      <c r="I93" s="32">
        <f t="shared" si="6"/>
        <v>0</v>
      </c>
      <c r="J93" s="46"/>
      <c r="K93" s="45"/>
      <c r="L93" s="32">
        <f t="shared" si="7"/>
        <v>0</v>
      </c>
      <c r="M93" s="46"/>
      <c r="N93" s="45"/>
      <c r="O93" s="119"/>
    </row>
    <row r="94" spans="1:15" ht="14.25">
      <c r="A94" s="60">
        <v>3</v>
      </c>
      <c r="B94" s="60">
        <v>1</v>
      </c>
      <c r="C94" s="60"/>
      <c r="D94" s="60"/>
      <c r="E94" s="15" t="s">
        <v>53</v>
      </c>
      <c r="F94" s="100">
        <f>G94+H94</f>
        <v>2</v>
      </c>
      <c r="G94" s="100">
        <v>2</v>
      </c>
      <c r="H94" s="100">
        <v>0</v>
      </c>
      <c r="I94" s="32">
        <f t="shared" si="6"/>
        <v>2</v>
      </c>
      <c r="J94" s="32">
        <v>2</v>
      </c>
      <c r="K94" s="32">
        <v>0</v>
      </c>
      <c r="L94" s="53">
        <f t="shared" si="7"/>
        <v>3</v>
      </c>
      <c r="M94" s="53">
        <v>3</v>
      </c>
      <c r="N94" s="53">
        <v>0</v>
      </c>
      <c r="O94" s="119"/>
    </row>
    <row r="95" spans="1:15" ht="12.75" hidden="1" customHeight="1" thickTop="1" thickBot="1">
      <c r="A95" s="20"/>
      <c r="B95" s="20"/>
      <c r="C95" s="20"/>
      <c r="D95" s="20"/>
      <c r="E95" s="4" t="s">
        <v>85</v>
      </c>
    </row>
    <row r="96" spans="1:15" ht="12.75" hidden="1" customHeight="1" thickTop="1" thickBot="1">
      <c r="A96" s="21"/>
      <c r="B96" s="21"/>
      <c r="C96" s="21"/>
      <c r="D96" s="21"/>
      <c r="E96" s="2" t="s">
        <v>86</v>
      </c>
    </row>
    <row r="97" spans="1:5" ht="12.75" hidden="1" customHeight="1" thickTop="1" thickBot="1">
      <c r="A97" s="21"/>
      <c r="B97" s="21"/>
      <c r="C97" s="21"/>
      <c r="D97" s="21"/>
      <c r="E97" s="2" t="s">
        <v>87</v>
      </c>
    </row>
    <row r="98" spans="1:5" ht="12.75" hidden="1" customHeight="1" thickTop="1" thickBot="1">
      <c r="A98" s="22"/>
      <c r="B98" s="22"/>
      <c r="C98" s="22"/>
      <c r="D98" s="22"/>
      <c r="E98" s="3" t="s">
        <v>88</v>
      </c>
    </row>
    <row r="99" spans="1:5" ht="12.75" hidden="1" customHeight="1" thickTop="1" thickBot="1">
      <c r="A99" s="22"/>
      <c r="B99" s="22"/>
      <c r="C99" s="22"/>
      <c r="D99" s="22"/>
      <c r="E99" s="3" t="s">
        <v>89</v>
      </c>
    </row>
    <row r="100" spans="1:5" ht="12.75" hidden="1" customHeight="1" thickTop="1" thickBot="1">
      <c r="A100" s="22"/>
      <c r="B100" s="22"/>
      <c r="C100" s="22"/>
      <c r="D100" s="22"/>
      <c r="E100" s="3" t="s">
        <v>90</v>
      </c>
    </row>
    <row r="101" spans="1:5" ht="24" hidden="1" customHeight="1" thickTop="1" thickBot="1">
      <c r="A101" s="22"/>
      <c r="B101" s="22"/>
      <c r="C101" s="22"/>
      <c r="D101" s="22"/>
      <c r="E101" s="3" t="s">
        <v>91</v>
      </c>
    </row>
    <row r="102" spans="1:5" ht="12.75" hidden="1" customHeight="1" thickTop="1" thickBot="1">
      <c r="A102" s="20"/>
      <c r="B102" s="20"/>
      <c r="C102" s="20"/>
      <c r="D102" s="20"/>
      <c r="E102" s="4" t="s">
        <v>92</v>
      </c>
    </row>
    <row r="103" spans="1:5" ht="12.75" hidden="1" customHeight="1" thickTop="1" thickBot="1">
      <c r="A103" s="20"/>
      <c r="B103" s="20"/>
      <c r="C103" s="20"/>
      <c r="D103" s="20"/>
      <c r="E103" s="4" t="s">
        <v>54</v>
      </c>
    </row>
    <row r="104" spans="1:5" ht="12.75" hidden="1" customHeight="1" thickTop="1" thickBot="1">
      <c r="A104" s="21"/>
      <c r="B104" s="21"/>
      <c r="C104" s="21"/>
      <c r="D104" s="21"/>
      <c r="E104" s="2" t="s">
        <v>55</v>
      </c>
    </row>
    <row r="105" spans="1:5" ht="12.75" hidden="1" customHeight="1" thickTop="1" thickBot="1">
      <c r="A105" s="21"/>
      <c r="B105" s="21"/>
      <c r="C105" s="21"/>
      <c r="D105" s="21"/>
      <c r="E105" s="2" t="s">
        <v>93</v>
      </c>
    </row>
    <row r="106" spans="1:5" ht="12.75" hidden="1" customHeight="1" thickTop="1" thickBot="1">
      <c r="A106" s="21"/>
      <c r="B106" s="21"/>
      <c r="C106" s="21"/>
      <c r="D106" s="21"/>
      <c r="E106" s="2" t="s">
        <v>94</v>
      </c>
    </row>
    <row r="107" spans="1:5" ht="24" hidden="1" customHeight="1" thickTop="1" thickBot="1">
      <c r="A107" s="22"/>
      <c r="B107" s="22"/>
      <c r="C107" s="22"/>
      <c r="D107" s="22"/>
      <c r="E107" s="3" t="s">
        <v>95</v>
      </c>
    </row>
    <row r="108" spans="1:5" ht="12.75" hidden="1" customHeight="1" thickTop="1" thickBot="1">
      <c r="A108" s="22"/>
      <c r="B108" s="22"/>
      <c r="C108" s="22"/>
      <c r="D108" s="22"/>
      <c r="E108" s="3" t="s">
        <v>96</v>
      </c>
    </row>
    <row r="109" spans="1:5" ht="12.75" hidden="1" customHeight="1" thickTop="1" thickBot="1">
      <c r="A109" s="21"/>
      <c r="B109" s="21"/>
      <c r="C109" s="21"/>
      <c r="D109" s="21"/>
      <c r="E109" s="2" t="s">
        <v>97</v>
      </c>
    </row>
    <row r="110" spans="1:5" ht="12" hidden="1" customHeight="1" thickTop="1">
      <c r="A110" s="23"/>
      <c r="B110" s="23"/>
      <c r="C110" s="23"/>
      <c r="D110" s="23"/>
      <c r="E110" s="5" t="s">
        <v>98</v>
      </c>
    </row>
    <row r="111" spans="1:5" ht="11.25" hidden="1" customHeight="1">
      <c r="A111" s="20"/>
      <c r="B111" s="20"/>
      <c r="C111" s="20"/>
      <c r="D111" s="20"/>
      <c r="E111" s="4" t="s">
        <v>57</v>
      </c>
    </row>
    <row r="112" spans="1:5" ht="11.25" hidden="1" customHeight="1">
      <c r="A112" s="20"/>
      <c r="B112" s="20"/>
      <c r="C112" s="20"/>
      <c r="D112" s="20"/>
      <c r="E112" s="4" t="s">
        <v>102</v>
      </c>
    </row>
    <row r="113" spans="1:5" ht="22.5" hidden="1" customHeight="1">
      <c r="A113" s="20"/>
      <c r="B113" s="20"/>
      <c r="C113" s="20"/>
      <c r="D113" s="20"/>
      <c r="E113" s="6" t="s">
        <v>103</v>
      </c>
    </row>
    <row r="114" spans="1:5" ht="11.25" hidden="1" customHeight="1">
      <c r="A114" s="23"/>
      <c r="B114" s="23"/>
      <c r="C114" s="23"/>
      <c r="D114" s="23"/>
      <c r="E114" s="5" t="s">
        <v>56</v>
      </c>
    </row>
    <row r="115" spans="1:5" ht="11.25" hidden="1" customHeight="1">
      <c r="A115" s="20"/>
      <c r="B115" s="20"/>
      <c r="C115" s="20"/>
      <c r="D115" s="20"/>
      <c r="E115" s="4" t="s">
        <v>57</v>
      </c>
    </row>
    <row r="116" spans="1:5" ht="11.25" hidden="1" customHeight="1">
      <c r="A116" s="21"/>
      <c r="B116" s="21"/>
      <c r="C116" s="21"/>
      <c r="D116" s="21"/>
      <c r="E116" s="2" t="s">
        <v>104</v>
      </c>
    </row>
    <row r="117" spans="1:5" ht="11.25" hidden="1" customHeight="1">
      <c r="A117" s="21"/>
      <c r="B117" s="21"/>
      <c r="C117" s="21"/>
      <c r="D117" s="21"/>
      <c r="E117" s="2" t="s">
        <v>105</v>
      </c>
    </row>
    <row r="118" spans="1:5" ht="11.25" hidden="1" customHeight="1">
      <c r="A118" s="21"/>
      <c r="B118" s="21"/>
      <c r="C118" s="21"/>
      <c r="D118" s="21"/>
      <c r="E118" s="2" t="s">
        <v>99</v>
      </c>
    </row>
    <row r="119" spans="1:5" ht="22.5" hidden="1" customHeight="1">
      <c r="A119" s="21"/>
      <c r="B119" s="21"/>
      <c r="C119" s="21"/>
      <c r="D119" s="21"/>
      <c r="E119" s="2" t="s">
        <v>106</v>
      </c>
    </row>
    <row r="120" spans="1:5" ht="11.25" hidden="1" customHeight="1">
      <c r="A120" s="21"/>
      <c r="B120" s="21"/>
      <c r="C120" s="21"/>
      <c r="D120" s="21"/>
      <c r="E120" s="2" t="s">
        <v>100</v>
      </c>
    </row>
    <row r="121" spans="1:5" ht="11.25" hidden="1" customHeight="1">
      <c r="A121" s="21"/>
      <c r="B121" s="21"/>
      <c r="C121" s="21"/>
      <c r="D121" s="21"/>
      <c r="E121" s="2" t="s">
        <v>101</v>
      </c>
    </row>
    <row r="122" spans="1:5" ht="11.25" hidden="1" customHeight="1">
      <c r="A122" s="21"/>
      <c r="B122" s="21"/>
      <c r="C122" s="21"/>
      <c r="D122" s="21"/>
      <c r="E122" s="2" t="s">
        <v>58</v>
      </c>
    </row>
    <row r="123" spans="1:5" ht="11.25" hidden="1" customHeight="1">
      <c r="A123" s="20"/>
      <c r="B123" s="20"/>
      <c r="C123" s="20"/>
      <c r="D123" s="20"/>
      <c r="E123" s="4" t="s">
        <v>102</v>
      </c>
    </row>
    <row r="124" spans="1:5" ht="11.25" hidden="1" customHeight="1">
      <c r="A124" s="21"/>
      <c r="B124" s="21"/>
      <c r="C124" s="21"/>
      <c r="D124" s="21"/>
      <c r="E124" s="2" t="s">
        <v>104</v>
      </c>
    </row>
    <row r="125" spans="1:5" ht="11.25" hidden="1" customHeight="1">
      <c r="A125" s="21"/>
      <c r="B125" s="21"/>
      <c r="C125" s="21"/>
      <c r="D125" s="21"/>
      <c r="E125" s="2" t="s">
        <v>105</v>
      </c>
    </row>
    <row r="126" spans="1:5" ht="11.25" hidden="1" customHeight="1">
      <c r="A126" s="21"/>
      <c r="B126" s="21"/>
      <c r="C126" s="21"/>
      <c r="D126" s="21"/>
      <c r="E126" s="2" t="s">
        <v>99</v>
      </c>
    </row>
    <row r="127" spans="1:5" ht="22.5" hidden="1" customHeight="1">
      <c r="A127" s="21"/>
      <c r="B127" s="21"/>
      <c r="C127" s="21"/>
      <c r="D127" s="21"/>
      <c r="E127" s="2" t="s">
        <v>106</v>
      </c>
    </row>
    <row r="128" spans="1:5" ht="11.25" hidden="1" customHeight="1">
      <c r="A128" s="21"/>
      <c r="B128" s="21"/>
      <c r="C128" s="21"/>
      <c r="D128" s="21"/>
      <c r="E128" s="2" t="s">
        <v>107</v>
      </c>
    </row>
    <row r="129" spans="1:5" ht="11.25" hidden="1" customHeight="1">
      <c r="A129" s="21"/>
      <c r="B129" s="21"/>
      <c r="C129" s="21"/>
      <c r="D129" s="21"/>
      <c r="E129" s="2" t="s">
        <v>101</v>
      </c>
    </row>
    <row r="130" spans="1:5" ht="11.25" hidden="1" customHeight="1">
      <c r="A130" s="21"/>
      <c r="B130" s="21"/>
      <c r="C130" s="21"/>
      <c r="D130" s="21"/>
      <c r="E130" s="2" t="s">
        <v>58</v>
      </c>
    </row>
    <row r="132" spans="1:5" ht="14.25">
      <c r="E132" s="83" t="s">
        <v>136</v>
      </c>
    </row>
    <row r="133" spans="1:5" ht="15">
      <c r="A133" s="25"/>
      <c r="B133" s="25"/>
      <c r="C133" s="25"/>
      <c r="D133" s="25"/>
      <c r="E133" s="18"/>
    </row>
    <row r="134" spans="1:5" ht="15">
      <c r="E134" s="82"/>
    </row>
    <row r="135" spans="1:5" ht="14.25">
      <c r="A135" s="26"/>
      <c r="B135" s="26"/>
      <c r="C135" s="26"/>
      <c r="D135" s="26"/>
      <c r="E135"/>
    </row>
    <row r="136" spans="1:5" ht="15">
      <c r="A136" s="27"/>
      <c r="B136" s="27"/>
      <c r="C136" s="27"/>
      <c r="D136" s="27"/>
      <c r="E136" s="17"/>
    </row>
    <row r="137" spans="1:5" ht="15">
      <c r="E137" s="82" t="s">
        <v>125</v>
      </c>
    </row>
  </sheetData>
  <mergeCells count="18">
    <mergeCell ref="A11:D11"/>
    <mergeCell ref="A2:E4"/>
    <mergeCell ref="A5:E5"/>
    <mergeCell ref="A6:E6"/>
    <mergeCell ref="A7:E7"/>
    <mergeCell ref="A8:E8"/>
    <mergeCell ref="A9:E9"/>
    <mergeCell ref="A10:E10"/>
    <mergeCell ref="M3:N3"/>
    <mergeCell ref="F2:H2"/>
    <mergeCell ref="F3:F4"/>
    <mergeCell ref="G3:H3"/>
    <mergeCell ref="A1:N1"/>
    <mergeCell ref="I2:K2"/>
    <mergeCell ref="I3:I4"/>
    <mergeCell ref="J3:K3"/>
    <mergeCell ref="L2:N2"/>
    <mergeCell ref="L3:L4"/>
  </mergeCells>
  <pageMargins left="0.43307086614173229" right="0" top="0.51181102362204722" bottom="0.5118110236220472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7" sqref="A7:N7"/>
    </sheetView>
  </sheetViews>
  <sheetFormatPr defaultRowHeight="21.75" customHeight="1"/>
  <cols>
    <col min="1" max="1" width="26.75" customWidth="1"/>
    <col min="2" max="2" width="6.125" customWidth="1"/>
    <col min="4" max="4" width="9.75" customWidth="1"/>
    <col min="5" max="5" width="9" customWidth="1"/>
    <col min="6" max="6" width="5.875" customWidth="1"/>
    <col min="7" max="7" width="8" customWidth="1"/>
    <col min="8" max="8" width="11.25" customWidth="1"/>
    <col min="9" max="9" width="8.375" customWidth="1"/>
    <col min="10" max="10" width="6.125" customWidth="1"/>
    <col min="11" max="11" width="7.5" customWidth="1"/>
    <col min="12" max="12" width="8.5" customWidth="1"/>
    <col min="13" max="13" width="9.875" customWidth="1"/>
  </cols>
  <sheetData>
    <row r="1" spans="1:14" ht="21.75" customHeight="1">
      <c r="A1" s="156" t="s">
        <v>174</v>
      </c>
      <c r="B1" s="154" t="s">
        <v>110</v>
      </c>
      <c r="C1" s="152" t="s">
        <v>164</v>
      </c>
      <c r="D1" s="153"/>
      <c r="E1" s="153"/>
      <c r="F1" s="154" t="s">
        <v>110</v>
      </c>
      <c r="G1" s="152" t="s">
        <v>128</v>
      </c>
      <c r="H1" s="153"/>
      <c r="I1" s="153"/>
      <c r="J1" s="154" t="s">
        <v>110</v>
      </c>
      <c r="K1" s="158" t="s">
        <v>165</v>
      </c>
      <c r="L1" s="158"/>
      <c r="M1" s="158"/>
    </row>
    <row r="2" spans="1:14" ht="26.25" customHeight="1">
      <c r="A2" s="157"/>
      <c r="B2" s="155"/>
      <c r="C2" s="159" t="s">
        <v>8</v>
      </c>
      <c r="D2" s="161" t="s">
        <v>111</v>
      </c>
      <c r="E2" s="162"/>
      <c r="F2" s="155"/>
      <c r="G2" s="159" t="s">
        <v>8</v>
      </c>
      <c r="H2" s="161" t="s">
        <v>111</v>
      </c>
      <c r="I2" s="162"/>
      <c r="J2" s="155"/>
      <c r="K2" s="159" t="s">
        <v>8</v>
      </c>
      <c r="L2" s="161" t="s">
        <v>111</v>
      </c>
      <c r="M2" s="162"/>
    </row>
    <row r="3" spans="1:14" ht="42" customHeight="1">
      <c r="A3" s="157"/>
      <c r="B3" s="155"/>
      <c r="C3" s="160"/>
      <c r="D3" s="66" t="s">
        <v>112</v>
      </c>
      <c r="E3" s="66" t="s">
        <v>113</v>
      </c>
      <c r="F3" s="155"/>
      <c r="G3" s="160"/>
      <c r="H3" s="66" t="s">
        <v>112</v>
      </c>
      <c r="I3" s="66" t="s">
        <v>113</v>
      </c>
      <c r="J3" s="155"/>
      <c r="K3" s="160"/>
      <c r="L3" s="66" t="s">
        <v>112</v>
      </c>
      <c r="M3" s="66" t="s">
        <v>113</v>
      </c>
    </row>
    <row r="4" spans="1:14" ht="21.75" customHeight="1">
      <c r="A4" s="67" t="s">
        <v>129</v>
      </c>
      <c r="B4" s="16">
        <v>1</v>
      </c>
      <c r="C4" s="55">
        <v>1100</v>
      </c>
      <c r="D4" s="16">
        <v>1100</v>
      </c>
      <c r="E4" s="55">
        <f>D4*12</f>
        <v>13200</v>
      </c>
      <c r="F4" s="16">
        <v>1</v>
      </c>
      <c r="G4" s="55">
        <v>1410</v>
      </c>
      <c r="H4" s="16">
        <f>F4*G4</f>
        <v>1410</v>
      </c>
      <c r="I4" s="55">
        <f>H4*12</f>
        <v>16920</v>
      </c>
      <c r="J4" s="16">
        <v>1</v>
      </c>
      <c r="K4" s="55">
        <v>1551</v>
      </c>
      <c r="L4" s="16">
        <v>1551</v>
      </c>
      <c r="M4" s="55">
        <f>L4*12</f>
        <v>18612</v>
      </c>
    </row>
    <row r="5" spans="1:14" ht="21.75" customHeight="1">
      <c r="A5" s="68" t="s">
        <v>130</v>
      </c>
      <c r="B5" s="16">
        <v>1</v>
      </c>
      <c r="C5" s="55">
        <v>770</v>
      </c>
      <c r="D5" s="16">
        <v>770</v>
      </c>
      <c r="E5" s="55">
        <f t="shared" ref="E5:E17" si="0">D5*12</f>
        <v>9240</v>
      </c>
      <c r="F5" s="16">
        <v>1</v>
      </c>
      <c r="G5" s="55">
        <v>850</v>
      </c>
      <c r="H5" s="16">
        <f t="shared" ref="H5:H17" si="1">F5*G5</f>
        <v>850</v>
      </c>
      <c r="I5" s="55">
        <f t="shared" ref="I5:I17" si="2">H5*12</f>
        <v>10200</v>
      </c>
      <c r="J5" s="16">
        <v>1</v>
      </c>
      <c r="K5" s="55">
        <v>935</v>
      </c>
      <c r="L5" s="16">
        <v>935</v>
      </c>
      <c r="M5" s="55">
        <f t="shared" ref="M5:M17" si="3">L5*12</f>
        <v>11220</v>
      </c>
    </row>
    <row r="6" spans="1:14" ht="21.75" customHeight="1">
      <c r="A6" s="68" t="s">
        <v>131</v>
      </c>
      <c r="B6" s="16">
        <v>1</v>
      </c>
      <c r="C6" s="55">
        <v>633</v>
      </c>
      <c r="D6" s="16">
        <f t="shared" ref="D6:D17" si="4">B6*C6</f>
        <v>633</v>
      </c>
      <c r="E6" s="55">
        <f t="shared" si="0"/>
        <v>7596</v>
      </c>
      <c r="F6" s="16">
        <v>1</v>
      </c>
      <c r="G6" s="55">
        <v>800</v>
      </c>
      <c r="H6" s="16">
        <f t="shared" si="1"/>
        <v>800</v>
      </c>
      <c r="I6" s="55">
        <f t="shared" si="2"/>
        <v>9600</v>
      </c>
      <c r="J6" s="16">
        <v>1</v>
      </c>
      <c r="K6" s="55">
        <v>880</v>
      </c>
      <c r="L6" s="16">
        <v>880</v>
      </c>
      <c r="M6" s="55">
        <f t="shared" si="3"/>
        <v>10560</v>
      </c>
    </row>
    <row r="7" spans="1:14" ht="18" customHeight="1">
      <c r="A7" s="167" t="s">
        <v>176</v>
      </c>
      <c r="B7" s="168">
        <v>1</v>
      </c>
      <c r="C7" s="169">
        <v>633</v>
      </c>
      <c r="D7" s="168">
        <f t="shared" si="4"/>
        <v>633</v>
      </c>
      <c r="E7" s="169">
        <f t="shared" si="0"/>
        <v>7596</v>
      </c>
      <c r="F7" s="168">
        <v>1</v>
      </c>
      <c r="G7" s="169">
        <v>700</v>
      </c>
      <c r="H7" s="168">
        <v>700</v>
      </c>
      <c r="I7" s="169">
        <f t="shared" si="2"/>
        <v>8400</v>
      </c>
      <c r="J7" s="168">
        <v>1</v>
      </c>
      <c r="K7" s="169">
        <v>900</v>
      </c>
      <c r="L7" s="168">
        <v>900</v>
      </c>
      <c r="M7" s="169">
        <f t="shared" si="3"/>
        <v>10800</v>
      </c>
      <c r="N7" s="170"/>
    </row>
    <row r="8" spans="1:14" ht="21.75" customHeight="1">
      <c r="A8" s="69" t="s">
        <v>132</v>
      </c>
      <c r="B8" s="16">
        <v>1</v>
      </c>
      <c r="C8" s="55">
        <v>633</v>
      </c>
      <c r="D8" s="16">
        <f t="shared" si="4"/>
        <v>633</v>
      </c>
      <c r="E8" s="55">
        <f t="shared" si="0"/>
        <v>7596</v>
      </c>
      <c r="F8" s="16">
        <v>1</v>
      </c>
      <c r="G8" s="55">
        <v>800</v>
      </c>
      <c r="H8" s="16">
        <f t="shared" si="1"/>
        <v>800</v>
      </c>
      <c r="I8" s="55">
        <f t="shared" si="2"/>
        <v>9600</v>
      </c>
      <c r="J8" s="16">
        <v>1</v>
      </c>
      <c r="K8" s="55">
        <v>880</v>
      </c>
      <c r="L8" s="16">
        <v>880</v>
      </c>
      <c r="M8" s="55">
        <f t="shared" si="3"/>
        <v>10560</v>
      </c>
    </row>
    <row r="9" spans="1:14" ht="21.75" customHeight="1">
      <c r="A9" s="69" t="s">
        <v>133</v>
      </c>
      <c r="B9" s="16">
        <v>1</v>
      </c>
      <c r="C9" s="55">
        <v>569</v>
      </c>
      <c r="D9" s="16">
        <f t="shared" si="4"/>
        <v>569</v>
      </c>
      <c r="E9" s="55">
        <f t="shared" si="0"/>
        <v>6828</v>
      </c>
      <c r="F9" s="16">
        <v>1</v>
      </c>
      <c r="G9" s="55">
        <v>680</v>
      </c>
      <c r="H9" s="16">
        <f t="shared" si="1"/>
        <v>680</v>
      </c>
      <c r="I9" s="55">
        <f t="shared" si="2"/>
        <v>8160</v>
      </c>
      <c r="J9" s="16">
        <v>1</v>
      </c>
      <c r="K9" s="55">
        <v>748</v>
      </c>
      <c r="L9" s="16">
        <v>748</v>
      </c>
      <c r="M9" s="55">
        <f t="shared" si="3"/>
        <v>8976</v>
      </c>
    </row>
    <row r="10" spans="1:14" ht="21.75" customHeight="1">
      <c r="A10" s="69" t="s">
        <v>134</v>
      </c>
      <c r="B10" s="16">
        <v>1</v>
      </c>
      <c r="C10" s="55">
        <v>330</v>
      </c>
      <c r="D10" s="16">
        <f t="shared" si="4"/>
        <v>330</v>
      </c>
      <c r="E10" s="55">
        <f t="shared" si="0"/>
        <v>3960</v>
      </c>
      <c r="F10" s="16">
        <v>1</v>
      </c>
      <c r="G10" s="55">
        <v>420</v>
      </c>
      <c r="H10" s="16">
        <f t="shared" si="1"/>
        <v>420</v>
      </c>
      <c r="I10" s="55">
        <f t="shared" si="2"/>
        <v>5040</v>
      </c>
      <c r="J10" s="16">
        <v>1</v>
      </c>
      <c r="K10" s="55">
        <v>462</v>
      </c>
      <c r="L10" s="16">
        <v>462</v>
      </c>
      <c r="M10" s="55">
        <f t="shared" si="3"/>
        <v>5544</v>
      </c>
    </row>
    <row r="11" spans="1:14" ht="22.5" customHeight="1">
      <c r="A11" s="69" t="s">
        <v>135</v>
      </c>
      <c r="B11" s="16">
        <v>1</v>
      </c>
      <c r="C11" s="55">
        <v>387</v>
      </c>
      <c r="D11" s="16">
        <f t="shared" si="4"/>
        <v>387</v>
      </c>
      <c r="E11" s="55">
        <f t="shared" si="0"/>
        <v>4644</v>
      </c>
      <c r="F11" s="16">
        <v>1</v>
      </c>
      <c r="G11" s="55">
        <v>430</v>
      </c>
      <c r="H11" s="16">
        <f t="shared" si="1"/>
        <v>430</v>
      </c>
      <c r="I11" s="55">
        <f t="shared" si="2"/>
        <v>5160</v>
      </c>
      <c r="J11" s="16">
        <v>1</v>
      </c>
      <c r="K11" s="55">
        <v>473</v>
      </c>
      <c r="L11" s="16">
        <v>473</v>
      </c>
      <c r="M11" s="55">
        <f t="shared" si="3"/>
        <v>5676</v>
      </c>
    </row>
    <row r="12" spans="1:14" ht="21.75" customHeight="1">
      <c r="A12" s="69"/>
      <c r="B12" s="16"/>
      <c r="C12" s="55"/>
      <c r="D12" s="16">
        <f t="shared" si="4"/>
        <v>0</v>
      </c>
      <c r="E12" s="55">
        <f t="shared" si="0"/>
        <v>0</v>
      </c>
      <c r="F12" s="16"/>
      <c r="G12" s="55"/>
      <c r="H12" s="16">
        <f t="shared" si="1"/>
        <v>0</v>
      </c>
      <c r="I12" s="55">
        <f t="shared" si="2"/>
        <v>0</v>
      </c>
      <c r="J12" s="16"/>
      <c r="K12" s="55"/>
      <c r="L12" s="16">
        <f t="shared" ref="L12:L17" si="5">J12*K12</f>
        <v>0</v>
      </c>
      <c r="M12" s="55">
        <f t="shared" si="3"/>
        <v>0</v>
      </c>
    </row>
    <row r="13" spans="1:14" ht="21.75" customHeight="1">
      <c r="A13" s="69"/>
      <c r="B13" s="16"/>
      <c r="C13" s="55"/>
      <c r="D13" s="16">
        <f t="shared" si="4"/>
        <v>0</v>
      </c>
      <c r="E13" s="55">
        <f t="shared" si="0"/>
        <v>0</v>
      </c>
      <c r="F13" s="16"/>
      <c r="G13" s="55"/>
      <c r="H13" s="16">
        <f t="shared" si="1"/>
        <v>0</v>
      </c>
      <c r="I13" s="55">
        <f t="shared" si="2"/>
        <v>0</v>
      </c>
      <c r="J13" s="16"/>
      <c r="K13" s="55"/>
      <c r="L13" s="16">
        <f t="shared" si="5"/>
        <v>0</v>
      </c>
      <c r="M13" s="55">
        <f t="shared" si="3"/>
        <v>0</v>
      </c>
    </row>
    <row r="14" spans="1:14" ht="21.75" customHeight="1">
      <c r="A14" s="69"/>
      <c r="B14" s="16"/>
      <c r="C14" s="55"/>
      <c r="D14" s="16">
        <f t="shared" si="4"/>
        <v>0</v>
      </c>
      <c r="E14" s="55">
        <f t="shared" si="0"/>
        <v>0</v>
      </c>
      <c r="F14" s="16"/>
      <c r="G14" s="55"/>
      <c r="H14" s="16">
        <f t="shared" si="1"/>
        <v>0</v>
      </c>
      <c r="I14" s="55">
        <f t="shared" si="2"/>
        <v>0</v>
      </c>
      <c r="J14" s="16"/>
      <c r="K14" s="55"/>
      <c r="L14" s="16">
        <f t="shared" si="5"/>
        <v>0</v>
      </c>
      <c r="M14" s="55">
        <f t="shared" si="3"/>
        <v>0</v>
      </c>
    </row>
    <row r="15" spans="1:14" ht="21.75" customHeight="1">
      <c r="A15" s="69"/>
      <c r="B15" s="16"/>
      <c r="C15" s="55"/>
      <c r="D15" s="16">
        <f t="shared" si="4"/>
        <v>0</v>
      </c>
      <c r="E15" s="55">
        <f t="shared" si="0"/>
        <v>0</v>
      </c>
      <c r="F15" s="16"/>
      <c r="G15" s="55"/>
      <c r="H15" s="16">
        <f t="shared" si="1"/>
        <v>0</v>
      </c>
      <c r="I15" s="55">
        <f t="shared" si="2"/>
        <v>0</v>
      </c>
      <c r="J15" s="16"/>
      <c r="K15" s="55"/>
      <c r="L15" s="16">
        <f t="shared" si="5"/>
        <v>0</v>
      </c>
      <c r="M15" s="55">
        <f t="shared" si="3"/>
        <v>0</v>
      </c>
    </row>
    <row r="16" spans="1:14" ht="21.75" customHeight="1">
      <c r="A16" s="69"/>
      <c r="B16" s="16"/>
      <c r="C16" s="55"/>
      <c r="D16" s="16">
        <f t="shared" si="4"/>
        <v>0</v>
      </c>
      <c r="E16" s="55">
        <f t="shared" si="0"/>
        <v>0</v>
      </c>
      <c r="F16" s="16"/>
      <c r="G16" s="55"/>
      <c r="H16" s="16">
        <f t="shared" si="1"/>
        <v>0</v>
      </c>
      <c r="I16" s="55">
        <f t="shared" si="2"/>
        <v>0</v>
      </c>
      <c r="J16" s="16"/>
      <c r="K16" s="55"/>
      <c r="L16" s="16">
        <f t="shared" si="5"/>
        <v>0</v>
      </c>
      <c r="M16" s="55">
        <f t="shared" si="3"/>
        <v>0</v>
      </c>
    </row>
    <row r="17" spans="1:14" ht="21.75" customHeight="1">
      <c r="A17" s="69"/>
      <c r="B17" s="16"/>
      <c r="C17" s="55"/>
      <c r="D17" s="16">
        <f t="shared" si="4"/>
        <v>0</v>
      </c>
      <c r="E17" s="55">
        <f t="shared" si="0"/>
        <v>0</v>
      </c>
      <c r="F17" s="16"/>
      <c r="G17" s="55"/>
      <c r="H17" s="16">
        <f t="shared" si="1"/>
        <v>0</v>
      </c>
      <c r="I17" s="55">
        <f t="shared" si="2"/>
        <v>0</v>
      </c>
      <c r="J17" s="16"/>
      <c r="K17" s="55"/>
      <c r="L17" s="16">
        <f t="shared" si="5"/>
        <v>0</v>
      </c>
      <c r="M17" s="80">
        <f t="shared" si="3"/>
        <v>0</v>
      </c>
    </row>
    <row r="18" spans="1:14" ht="21.75" customHeight="1">
      <c r="A18" s="70" t="s">
        <v>124</v>
      </c>
      <c r="B18" s="71">
        <v>8</v>
      </c>
      <c r="C18" s="70">
        <f>C4+C5+C6+C7+C8+C9+C10+C11</f>
        <v>5055</v>
      </c>
      <c r="D18" s="71">
        <f>D4+D5+D6+D7+D8+D9+D10+D11</f>
        <v>5055</v>
      </c>
      <c r="E18" s="70">
        <f>E4+E5+E6+E7+E8+E9+E10+E11</f>
        <v>60660</v>
      </c>
      <c r="F18" s="71">
        <v>8</v>
      </c>
      <c r="G18" s="70">
        <f>G4+G5+G6+G7+G8+G9+G10+G11</f>
        <v>6090</v>
      </c>
      <c r="H18" s="71">
        <f>H4+H5+H6+H7+H8+H9+H10+H11</f>
        <v>6090</v>
      </c>
      <c r="I18" s="55">
        <f>I4+I5+I6+I7+I8+I9+I10+I11</f>
        <v>73080</v>
      </c>
      <c r="J18" s="71">
        <v>8</v>
      </c>
      <c r="K18" s="70">
        <f>SUM(K4:K17)</f>
        <v>6829</v>
      </c>
      <c r="L18" s="81">
        <f>SUM(L4:L17)</f>
        <v>6829</v>
      </c>
      <c r="M18" s="55">
        <f>M4+M5+M6+M7+M8+M9+M10+M11+M12+M13+M14+M15+M16+M17</f>
        <v>81948</v>
      </c>
      <c r="N18" s="77"/>
    </row>
    <row r="19" spans="1:14" ht="21.75" customHeight="1">
      <c r="N19" s="77"/>
    </row>
    <row r="20" spans="1:14" ht="21.75" customHeight="1">
      <c r="A20" s="84" t="s">
        <v>136</v>
      </c>
      <c r="B20" s="151"/>
      <c r="C20" s="151"/>
      <c r="D20" s="151"/>
      <c r="E20" s="151"/>
      <c r="F20" s="151"/>
    </row>
    <row r="22" spans="1:14" ht="21.75" customHeight="1">
      <c r="A22" s="84" t="s">
        <v>125</v>
      </c>
      <c r="B22" s="151"/>
      <c r="C22" s="151"/>
      <c r="D22" s="151"/>
      <c r="E22" s="151"/>
      <c r="F22" s="151"/>
    </row>
    <row r="23" spans="1:14" ht="21.75" customHeight="1">
      <c r="C23" s="72"/>
      <c r="D23" s="72"/>
      <c r="E23" s="72"/>
      <c r="F23" s="73"/>
      <c r="G23" s="74"/>
      <c r="H23" s="75"/>
      <c r="I23" s="75"/>
      <c r="J23" s="73"/>
      <c r="K23" s="74"/>
      <c r="L23" s="75"/>
      <c r="M23" s="75"/>
    </row>
    <row r="24" spans="1:14" ht="21.75" customHeight="1">
      <c r="A24" s="64"/>
      <c r="B24" s="63"/>
    </row>
    <row r="25" spans="1:14" ht="21.75" customHeight="1">
      <c r="A25" s="64"/>
      <c r="B25" s="63"/>
    </row>
    <row r="26" spans="1:14" ht="21.75" customHeight="1">
      <c r="A26" s="64"/>
      <c r="B26" s="65"/>
    </row>
    <row r="27" spans="1:14" ht="23.25" customHeight="1">
      <c r="B27" s="63"/>
    </row>
    <row r="28" spans="1:14" ht="19.5" customHeight="1"/>
  </sheetData>
  <mergeCells count="15">
    <mergeCell ref="A1:A3"/>
    <mergeCell ref="B1:B3"/>
    <mergeCell ref="J1:J3"/>
    <mergeCell ref="K1:M1"/>
    <mergeCell ref="C2:C3"/>
    <mergeCell ref="D2:E2"/>
    <mergeCell ref="G2:G3"/>
    <mergeCell ref="H2:I2"/>
    <mergeCell ref="K2:K3"/>
    <mergeCell ref="L2:M2"/>
    <mergeCell ref="B20:F20"/>
    <mergeCell ref="B22:F22"/>
    <mergeCell ref="C1:E1"/>
    <mergeCell ref="F1:F3"/>
    <mergeCell ref="G1:I1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H12" sqref="H12"/>
    </sheetView>
  </sheetViews>
  <sheetFormatPr defaultRowHeight="14.25"/>
  <cols>
    <col min="1" max="1" width="5.25" customWidth="1"/>
    <col min="2" max="2" width="50.375" customWidth="1"/>
    <col min="3" max="3" width="11.625" customWidth="1"/>
    <col min="4" max="4" width="7.25" customWidth="1"/>
    <col min="5" max="5" width="12.5" customWidth="1"/>
    <col min="6" max="6" width="8.375" customWidth="1"/>
    <col min="7" max="7" width="12.5" customWidth="1"/>
  </cols>
  <sheetData>
    <row r="1" spans="1:9" ht="27.75" customHeight="1">
      <c r="A1" s="91" t="s">
        <v>160</v>
      </c>
      <c r="B1" s="92"/>
      <c r="C1" s="92"/>
      <c r="D1" s="92"/>
      <c r="E1" s="92"/>
      <c r="F1" s="92"/>
      <c r="G1" s="96"/>
      <c r="H1" s="97"/>
      <c r="I1" s="95"/>
    </row>
    <row r="2" spans="1:9" ht="15.75" customHeight="1">
      <c r="A2" s="76"/>
      <c r="B2" s="76"/>
      <c r="C2" s="163" t="s">
        <v>127</v>
      </c>
      <c r="D2" s="163"/>
      <c r="E2" s="163" t="s">
        <v>128</v>
      </c>
      <c r="F2" s="163"/>
      <c r="G2" s="164" t="s">
        <v>166</v>
      </c>
      <c r="H2" s="165"/>
    </row>
    <row r="3" spans="1:9" ht="33.75" customHeight="1">
      <c r="A3" s="56" t="s">
        <v>175</v>
      </c>
      <c r="B3" s="56" t="s">
        <v>122</v>
      </c>
      <c r="C3" s="57" t="s">
        <v>123</v>
      </c>
      <c r="D3" s="58" t="s">
        <v>121</v>
      </c>
      <c r="E3" s="57" t="s">
        <v>123</v>
      </c>
      <c r="F3" s="58" t="s">
        <v>121</v>
      </c>
      <c r="G3" s="85" t="s">
        <v>123</v>
      </c>
      <c r="H3" s="94" t="s">
        <v>121</v>
      </c>
    </row>
    <row r="4" spans="1:9" ht="25.5" customHeight="1">
      <c r="A4" s="55">
        <v>1</v>
      </c>
      <c r="B4" s="55" t="s">
        <v>137</v>
      </c>
      <c r="C4" s="16"/>
      <c r="D4" s="55"/>
      <c r="E4" s="55" t="s">
        <v>138</v>
      </c>
      <c r="F4" s="55"/>
      <c r="G4" s="166" t="s">
        <v>167</v>
      </c>
      <c r="H4" s="165"/>
    </row>
    <row r="5" spans="1:9" ht="26.25" customHeight="1">
      <c r="A5" s="55">
        <v>2</v>
      </c>
      <c r="B5" s="55" t="s">
        <v>139</v>
      </c>
      <c r="C5" s="54"/>
      <c r="D5" s="55"/>
      <c r="E5" s="55" t="s">
        <v>140</v>
      </c>
      <c r="F5" s="55"/>
      <c r="G5" s="55" t="s">
        <v>140</v>
      </c>
      <c r="H5" s="55">
        <v>300</v>
      </c>
    </row>
    <row r="6" spans="1:9" ht="25.5" customHeight="1">
      <c r="A6" s="55">
        <v>3</v>
      </c>
      <c r="B6" s="55" t="s">
        <v>141</v>
      </c>
      <c r="C6" s="54"/>
      <c r="D6" s="55"/>
      <c r="E6" s="55" t="s">
        <v>143</v>
      </c>
      <c r="F6" s="55"/>
      <c r="G6" s="55" t="s">
        <v>168</v>
      </c>
      <c r="H6" s="55"/>
    </row>
    <row r="7" spans="1:9" ht="22.5" customHeight="1">
      <c r="A7" s="55">
        <v>4</v>
      </c>
      <c r="B7" s="55" t="s">
        <v>142</v>
      </c>
      <c r="C7" s="54"/>
      <c r="D7" s="55"/>
      <c r="E7" s="55" t="s">
        <v>144</v>
      </c>
      <c r="F7" s="55"/>
      <c r="G7" s="55" t="s">
        <v>144</v>
      </c>
      <c r="H7" s="55"/>
    </row>
    <row r="8" spans="1:9" ht="22.5" customHeight="1">
      <c r="A8" s="55">
        <v>5</v>
      </c>
      <c r="B8" s="55" t="s">
        <v>169</v>
      </c>
      <c r="C8" s="54"/>
      <c r="D8" s="55"/>
      <c r="E8" s="55" t="s">
        <v>145</v>
      </c>
      <c r="F8" s="55"/>
      <c r="G8" s="55" t="s">
        <v>145</v>
      </c>
      <c r="H8" s="55"/>
    </row>
    <row r="9" spans="1:9" ht="25.5" customHeight="1">
      <c r="A9" s="55">
        <v>6</v>
      </c>
      <c r="B9" s="55" t="s">
        <v>146</v>
      </c>
      <c r="C9" s="54" t="s">
        <v>147</v>
      </c>
      <c r="D9" s="55">
        <v>200</v>
      </c>
      <c r="E9" s="55" t="s">
        <v>147</v>
      </c>
      <c r="F9" s="55">
        <v>100</v>
      </c>
      <c r="G9" s="55" t="s">
        <v>147</v>
      </c>
      <c r="H9" s="55"/>
    </row>
    <row r="10" spans="1:9" ht="22.5" customHeight="1">
      <c r="A10" s="55">
        <v>7</v>
      </c>
      <c r="B10" s="55" t="s">
        <v>148</v>
      </c>
      <c r="C10" s="54" t="s">
        <v>157</v>
      </c>
      <c r="D10" s="55">
        <v>150</v>
      </c>
      <c r="E10" s="55" t="s">
        <v>149</v>
      </c>
      <c r="F10" s="55"/>
      <c r="G10" s="55" t="s">
        <v>171</v>
      </c>
      <c r="H10" s="55">
        <v>100</v>
      </c>
    </row>
    <row r="11" spans="1:9" ht="24.75" customHeight="1">
      <c r="A11" s="55">
        <v>8</v>
      </c>
      <c r="B11" s="55" t="s">
        <v>170</v>
      </c>
      <c r="C11" s="54" t="s">
        <v>158</v>
      </c>
      <c r="D11" s="55">
        <v>400</v>
      </c>
      <c r="E11" s="55" t="s">
        <v>149</v>
      </c>
      <c r="F11" s="55">
        <v>100</v>
      </c>
      <c r="G11" s="55"/>
      <c r="H11" s="55"/>
    </row>
    <row r="12" spans="1:9" ht="25.5" customHeight="1">
      <c r="A12" s="55">
        <v>9</v>
      </c>
      <c r="B12" s="55" t="s">
        <v>172</v>
      </c>
      <c r="C12" s="54" t="s">
        <v>150</v>
      </c>
      <c r="D12" s="55">
        <v>350</v>
      </c>
      <c r="E12" s="55" t="s">
        <v>150</v>
      </c>
      <c r="F12" s="55"/>
      <c r="G12" s="55"/>
      <c r="H12" s="55"/>
    </row>
    <row r="13" spans="1:9" ht="27" customHeight="1">
      <c r="A13" s="55">
        <v>10</v>
      </c>
      <c r="B13" s="55" t="s">
        <v>173</v>
      </c>
      <c r="C13" s="54" t="s">
        <v>151</v>
      </c>
      <c r="D13" s="55">
        <v>400</v>
      </c>
      <c r="E13" s="55" t="s">
        <v>151</v>
      </c>
      <c r="F13" s="55">
        <v>100</v>
      </c>
      <c r="G13" s="55"/>
      <c r="H13" s="55"/>
    </row>
    <row r="14" spans="1:9" ht="26.25" customHeight="1">
      <c r="A14" s="55">
        <v>11</v>
      </c>
      <c r="B14" s="55"/>
      <c r="C14" s="54" t="s">
        <v>153</v>
      </c>
      <c r="D14" s="55">
        <v>100</v>
      </c>
      <c r="E14" s="55" t="s">
        <v>153</v>
      </c>
      <c r="F14" s="55"/>
      <c r="G14" s="55"/>
      <c r="H14" s="55"/>
    </row>
    <row r="15" spans="1:9" ht="21.75" customHeight="1">
      <c r="A15" s="55">
        <v>12</v>
      </c>
      <c r="B15" s="55" t="s">
        <v>152</v>
      </c>
      <c r="C15" s="54" t="s">
        <v>159</v>
      </c>
      <c r="D15" s="55">
        <v>200</v>
      </c>
      <c r="E15" s="55" t="s">
        <v>154</v>
      </c>
      <c r="F15" s="55">
        <v>200</v>
      </c>
      <c r="G15" s="55"/>
      <c r="H15" s="55">
        <v>100</v>
      </c>
    </row>
    <row r="16" spans="1:9" ht="26.25" customHeight="1">
      <c r="A16" s="55"/>
      <c r="B16" s="55"/>
      <c r="C16" s="54"/>
      <c r="D16" s="55"/>
      <c r="E16" s="55"/>
      <c r="F16" s="55"/>
      <c r="G16" s="55"/>
      <c r="H16" s="55"/>
    </row>
    <row r="17" spans="1:8" ht="22.5" customHeight="1">
      <c r="A17" s="55"/>
      <c r="B17" s="55"/>
      <c r="C17" s="54"/>
      <c r="D17" s="55"/>
      <c r="E17" s="55"/>
      <c r="F17" s="55"/>
      <c r="G17" s="55"/>
      <c r="H17" s="55"/>
    </row>
    <row r="18" spans="1:8" ht="32.25" customHeight="1">
      <c r="A18" s="55"/>
      <c r="B18" s="55" t="s">
        <v>155</v>
      </c>
      <c r="C18" s="54"/>
      <c r="D18" s="55">
        <v>1800</v>
      </c>
      <c r="E18" s="55"/>
      <c r="F18" s="55">
        <v>500</v>
      </c>
      <c r="G18" s="55"/>
      <c r="H18" s="55">
        <v>500</v>
      </c>
    </row>
    <row r="19" spans="1:8" ht="32.25" customHeight="1">
      <c r="C19" s="93"/>
    </row>
    <row r="20" spans="1:8" ht="32.25" customHeight="1">
      <c r="C20" s="93"/>
    </row>
    <row r="21" spans="1:8" ht="32.25" customHeight="1">
      <c r="C21" s="93"/>
    </row>
    <row r="22" spans="1:8" ht="32.25" customHeight="1">
      <c r="C22" s="93"/>
    </row>
    <row r="23" spans="1:8" ht="32.25" customHeight="1">
      <c r="C23" s="93"/>
    </row>
    <row r="24" spans="1:8" ht="32.25" customHeight="1">
      <c r="C24" s="93"/>
    </row>
    <row r="25" spans="1:8" ht="32.25" customHeight="1">
      <c r="C25" s="93"/>
    </row>
    <row r="26" spans="1:8" ht="32.25" customHeight="1">
      <c r="C26" s="93"/>
    </row>
    <row r="27" spans="1:8" ht="32.25" customHeight="1">
      <c r="C27" s="93"/>
    </row>
    <row r="28" spans="1:8" ht="32.25" customHeight="1">
      <c r="C28" s="93"/>
    </row>
    <row r="29" spans="1:8" ht="32.25" customHeight="1"/>
  </sheetData>
  <mergeCells count="4">
    <mergeCell ref="C2:D2"/>
    <mergeCell ref="E2:F2"/>
    <mergeCell ref="G2:H2"/>
    <mergeCell ref="G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2024-09-12T07:10:19Z</cp:lastPrinted>
  <dcterms:created xsi:type="dcterms:W3CDTF">2013-10-04T08:00:13Z</dcterms:created>
  <dcterms:modified xsi:type="dcterms:W3CDTF">2024-11-15T11:39:06Z</dcterms:modified>
</cp:coreProperties>
</file>