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</workbook>
</file>

<file path=xl/calcChain.xml><?xml version="1.0" encoding="utf-8"?>
<calcChain xmlns="http://schemas.openxmlformats.org/spreadsheetml/2006/main">
  <c r="L15" i="1" l="1"/>
  <c r="I94" i="1" l="1"/>
  <c r="I93" i="1"/>
  <c r="I92" i="1"/>
  <c r="K91" i="1"/>
  <c r="K89" i="1" s="1"/>
  <c r="J91" i="1"/>
  <c r="I90" i="1"/>
  <c r="J89" i="1"/>
  <c r="I88" i="1"/>
  <c r="I87" i="1"/>
  <c r="K86" i="1"/>
  <c r="J86" i="1"/>
  <c r="I86" i="1" s="1"/>
  <c r="H86" i="1" s="1"/>
  <c r="I85" i="1"/>
  <c r="I84" i="1"/>
  <c r="K83" i="1"/>
  <c r="J83" i="1"/>
  <c r="I82" i="1"/>
  <c r="I81" i="1"/>
  <c r="K80" i="1"/>
  <c r="K79" i="1" s="1"/>
  <c r="J80" i="1"/>
  <c r="I78" i="1"/>
  <c r="H78" i="1" s="1"/>
  <c r="I77" i="1"/>
  <c r="K76" i="1"/>
  <c r="J76" i="1"/>
  <c r="I76" i="1"/>
  <c r="H76" i="1" s="1"/>
  <c r="I75" i="1"/>
  <c r="I74" i="1"/>
  <c r="H74" i="1" s="1"/>
  <c r="K73" i="1"/>
  <c r="J73" i="1"/>
  <c r="I73" i="1" s="1"/>
  <c r="H73" i="1" s="1"/>
  <c r="I72" i="1"/>
  <c r="H72" i="1" s="1"/>
  <c r="I71" i="1"/>
  <c r="K70" i="1"/>
  <c r="K69" i="1" s="1"/>
  <c r="J70" i="1"/>
  <c r="I70" i="1" s="1"/>
  <c r="H70" i="1" s="1"/>
  <c r="I68" i="1"/>
  <c r="I67" i="1"/>
  <c r="H67" i="1" s="1"/>
  <c r="I66" i="1"/>
  <c r="I65" i="1"/>
  <c r="I64" i="1"/>
  <c r="I63" i="1"/>
  <c r="H63" i="1" s="1"/>
  <c r="I62" i="1"/>
  <c r="K61" i="1"/>
  <c r="J61" i="1"/>
  <c r="I61" i="1" s="1"/>
  <c r="H61" i="1" s="1"/>
  <c r="K60" i="1"/>
  <c r="I59" i="1"/>
  <c r="I58" i="1"/>
  <c r="H58" i="1" s="1"/>
  <c r="I57" i="1"/>
  <c r="I56" i="1"/>
  <c r="H56" i="1" s="1"/>
  <c r="I55" i="1"/>
  <c r="I54" i="1"/>
  <c r="H54" i="1" s="1"/>
  <c r="I53" i="1"/>
  <c r="I52" i="1"/>
  <c r="H52" i="1" s="1"/>
  <c r="I51" i="1"/>
  <c r="I50" i="1"/>
  <c r="H50" i="1" s="1"/>
  <c r="I49" i="1"/>
  <c r="I48" i="1"/>
  <c r="H48" i="1" s="1"/>
  <c r="I47" i="1"/>
  <c r="K46" i="1"/>
  <c r="J46" i="1"/>
  <c r="I46" i="1"/>
  <c r="H46" i="1" s="1"/>
  <c r="I45" i="1"/>
  <c r="I44" i="1"/>
  <c r="H44" i="1" s="1"/>
  <c r="I43" i="1"/>
  <c r="I42" i="1"/>
  <c r="H42" i="1" s="1"/>
  <c r="I41" i="1"/>
  <c r="I40" i="1"/>
  <c r="H40" i="1" s="1"/>
  <c r="K39" i="1"/>
  <c r="J39" i="1"/>
  <c r="I39" i="1" s="1"/>
  <c r="H39" i="1" s="1"/>
  <c r="I38" i="1"/>
  <c r="H38" i="1" s="1"/>
  <c r="I37" i="1"/>
  <c r="I36" i="1"/>
  <c r="H36" i="1" s="1"/>
  <c r="I35" i="1"/>
  <c r="H35" i="1" s="1"/>
  <c r="I34" i="1"/>
  <c r="H34" i="1" s="1"/>
  <c r="I33" i="1"/>
  <c r="I32" i="1"/>
  <c r="H32" i="1" s="1"/>
  <c r="I31" i="1"/>
  <c r="H31" i="1" s="1"/>
  <c r="I30" i="1"/>
  <c r="H30" i="1" s="1"/>
  <c r="I29" i="1"/>
  <c r="I28" i="1"/>
  <c r="H28" i="1" s="1"/>
  <c r="I27" i="1"/>
  <c r="H27" i="1" s="1"/>
  <c r="I26" i="1"/>
  <c r="H26" i="1" s="1"/>
  <c r="I25" i="1"/>
  <c r="I24" i="1"/>
  <c r="H24" i="1" s="1"/>
  <c r="I23" i="1"/>
  <c r="H23" i="1" s="1"/>
  <c r="I22" i="1"/>
  <c r="H22" i="1" s="1"/>
  <c r="K21" i="1"/>
  <c r="J21" i="1"/>
  <c r="I21" i="1" s="1"/>
  <c r="H21" i="1" s="1"/>
  <c r="I20" i="1"/>
  <c r="H20" i="1" s="1"/>
  <c r="I19" i="1"/>
  <c r="K18" i="1"/>
  <c r="J18" i="1"/>
  <c r="I18" i="1"/>
  <c r="H18" i="1" s="1"/>
  <c r="I17" i="1"/>
  <c r="K16" i="1"/>
  <c r="I15" i="1"/>
  <c r="K14" i="1"/>
  <c r="K13" i="1" s="1"/>
  <c r="J14" i="1"/>
  <c r="J13" i="1"/>
  <c r="I9" i="1"/>
  <c r="I8" i="1"/>
  <c r="I7" i="1"/>
  <c r="I6" i="1"/>
  <c r="I5" i="1"/>
  <c r="H5" i="1" s="1"/>
  <c r="H94" i="1"/>
  <c r="H93" i="1"/>
  <c r="H92" i="1"/>
  <c r="G91" i="1"/>
  <c r="G89" i="1" s="1"/>
  <c r="F91" i="1"/>
  <c r="H90" i="1"/>
  <c r="F89" i="1"/>
  <c r="H88" i="1"/>
  <c r="H87" i="1"/>
  <c r="G86" i="1"/>
  <c r="F86" i="1"/>
  <c r="H85" i="1"/>
  <c r="H84" i="1"/>
  <c r="G83" i="1"/>
  <c r="G79" i="1" s="1"/>
  <c r="F83" i="1"/>
  <c r="H82" i="1"/>
  <c r="H81" i="1"/>
  <c r="G80" i="1"/>
  <c r="F80" i="1"/>
  <c r="F79" i="1" s="1"/>
  <c r="H77" i="1"/>
  <c r="G76" i="1"/>
  <c r="F76" i="1"/>
  <c r="H75" i="1"/>
  <c r="G73" i="1"/>
  <c r="G69" i="1" s="1"/>
  <c r="F73" i="1"/>
  <c r="H71" i="1"/>
  <c r="G70" i="1"/>
  <c r="F70" i="1"/>
  <c r="F69" i="1" s="1"/>
  <c r="H68" i="1"/>
  <c r="H66" i="1"/>
  <c r="H65" i="1"/>
  <c r="H64" i="1"/>
  <c r="H62" i="1"/>
  <c r="G61" i="1"/>
  <c r="G60" i="1" s="1"/>
  <c r="F61" i="1"/>
  <c r="F60" i="1"/>
  <c r="H59" i="1"/>
  <c r="H57" i="1"/>
  <c r="H55" i="1"/>
  <c r="H53" i="1"/>
  <c r="H51" i="1"/>
  <c r="H49" i="1"/>
  <c r="H47" i="1"/>
  <c r="G46" i="1"/>
  <c r="F46" i="1"/>
  <c r="H45" i="1"/>
  <c r="H43" i="1"/>
  <c r="H41" i="1"/>
  <c r="G39" i="1"/>
  <c r="F39" i="1"/>
  <c r="H37" i="1"/>
  <c r="H33" i="1"/>
  <c r="H29" i="1"/>
  <c r="H25" i="1"/>
  <c r="G21" i="1"/>
  <c r="F21" i="1"/>
  <c r="H19" i="1"/>
  <c r="G18" i="1"/>
  <c r="F18" i="1"/>
  <c r="H17" i="1"/>
  <c r="F16" i="1"/>
  <c r="H15" i="1"/>
  <c r="G14" i="1"/>
  <c r="F14" i="1"/>
  <c r="F13" i="1" s="1"/>
  <c r="G13" i="1"/>
  <c r="H9" i="1"/>
  <c r="H8" i="1"/>
  <c r="H7" i="1"/>
  <c r="H6" i="1"/>
  <c r="G5" i="1"/>
  <c r="F12" i="1" l="1"/>
  <c r="F10" i="1" s="1"/>
  <c r="K12" i="1"/>
  <c r="K10" i="1" s="1"/>
  <c r="I10" i="1" s="1"/>
  <c r="H10" i="1" s="1"/>
  <c r="I13" i="1"/>
  <c r="H13" i="1" s="1"/>
  <c r="J79" i="1"/>
  <c r="I79" i="1" s="1"/>
  <c r="H79" i="1" s="1"/>
  <c r="I89" i="1"/>
  <c r="H89" i="1" s="1"/>
  <c r="G16" i="1"/>
  <c r="I14" i="1"/>
  <c r="H14" i="1" s="1"/>
  <c r="J69" i="1"/>
  <c r="I80" i="1"/>
  <c r="H80" i="1" s="1"/>
  <c r="I83" i="1"/>
  <c r="H83" i="1" s="1"/>
  <c r="I91" i="1"/>
  <c r="H91" i="1" s="1"/>
  <c r="I69" i="1"/>
  <c r="H69" i="1" s="1"/>
  <c r="J16" i="1"/>
  <c r="I16" i="1" s="1"/>
  <c r="H16" i="1" s="1"/>
  <c r="J60" i="1"/>
  <c r="I60" i="1" s="1"/>
  <c r="H60" i="1" s="1"/>
  <c r="G12" i="1"/>
  <c r="G10" i="1" s="1"/>
  <c r="J30" i="2"/>
  <c r="J12" i="1" l="1"/>
  <c r="I12" i="1" s="1"/>
  <c r="H12" i="1" s="1"/>
  <c r="M30" i="2"/>
  <c r="L30" i="2"/>
  <c r="K30" i="2"/>
  <c r="I29" i="2"/>
  <c r="H29" i="2"/>
  <c r="H28" i="2"/>
  <c r="H27" i="2"/>
  <c r="H26" i="2"/>
  <c r="H25" i="2"/>
  <c r="I25" i="2" s="1"/>
  <c r="H24" i="2"/>
  <c r="I24" i="2" s="1"/>
  <c r="H23" i="2"/>
  <c r="I23" i="2" s="1"/>
  <c r="H22" i="2"/>
  <c r="I22" i="2" s="1"/>
  <c r="H21" i="2"/>
  <c r="I21" i="2" s="1"/>
  <c r="H19" i="2"/>
  <c r="I19" i="2" s="1"/>
  <c r="I18" i="2"/>
  <c r="H18" i="2"/>
  <c r="H17" i="2"/>
  <c r="I17" i="2" s="1"/>
  <c r="I16" i="2"/>
  <c r="H16" i="2"/>
  <c r="H15" i="2"/>
  <c r="I15" i="2" s="1"/>
  <c r="I14" i="2"/>
  <c r="H14" i="2"/>
  <c r="H13" i="2"/>
  <c r="I13" i="2" s="1"/>
  <c r="I12" i="2"/>
  <c r="H12" i="2"/>
  <c r="H11" i="2"/>
  <c r="I11" i="2" s="1"/>
  <c r="I10" i="2"/>
  <c r="H10" i="2"/>
  <c r="H9" i="2"/>
  <c r="I9" i="2" s="1"/>
  <c r="I8" i="2"/>
  <c r="H8" i="2"/>
  <c r="H7" i="2"/>
  <c r="I7" i="2" s="1"/>
  <c r="I6" i="2"/>
  <c r="H6" i="2"/>
  <c r="H5" i="2"/>
  <c r="I5" i="2" s="1"/>
  <c r="I4" i="2"/>
  <c r="H4" i="2"/>
  <c r="D29" i="2"/>
  <c r="E29" i="2" s="1"/>
  <c r="E25" i="2"/>
  <c r="D25" i="2"/>
  <c r="D24" i="2"/>
  <c r="E24" i="2" s="1"/>
  <c r="E23" i="2"/>
  <c r="D23" i="2"/>
  <c r="D22" i="2"/>
  <c r="E22" i="2" s="1"/>
  <c r="E21" i="2"/>
  <c r="D21" i="2"/>
  <c r="D19" i="2"/>
  <c r="E19" i="2" s="1"/>
  <c r="E18" i="2"/>
  <c r="D18" i="2"/>
  <c r="D17" i="2"/>
  <c r="E17" i="2" s="1"/>
  <c r="E16" i="2"/>
  <c r="D16" i="2"/>
  <c r="D15" i="2"/>
  <c r="E15" i="2" s="1"/>
  <c r="E14" i="2"/>
  <c r="D14" i="2"/>
  <c r="D13" i="2"/>
  <c r="E13" i="2" s="1"/>
  <c r="E12" i="2"/>
  <c r="D12" i="2"/>
  <c r="D11" i="2"/>
  <c r="E11" i="2" s="1"/>
  <c r="E10" i="2"/>
  <c r="D10" i="2"/>
  <c r="D9" i="2"/>
  <c r="E9" i="2" s="1"/>
  <c r="E8" i="2"/>
  <c r="D8" i="2"/>
  <c r="D7" i="2"/>
  <c r="E7" i="2" s="1"/>
  <c r="E6" i="2"/>
  <c r="D6" i="2"/>
  <c r="D5" i="2"/>
  <c r="E5" i="2" s="1"/>
  <c r="E4" i="2"/>
  <c r="D4" i="2"/>
  <c r="L94" i="1" l="1"/>
  <c r="L93" i="1"/>
  <c r="L92" i="1"/>
  <c r="N91" i="1"/>
  <c r="N89" i="1" s="1"/>
  <c r="M91" i="1"/>
  <c r="L90" i="1"/>
  <c r="L88" i="1"/>
  <c r="L87" i="1"/>
  <c r="N86" i="1"/>
  <c r="M86" i="1"/>
  <c r="L85" i="1"/>
  <c r="L84" i="1"/>
  <c r="N83" i="1"/>
  <c r="M83" i="1"/>
  <c r="L82" i="1"/>
  <c r="L81" i="1"/>
  <c r="N80" i="1"/>
  <c r="N79" i="1" s="1"/>
  <c r="M80" i="1"/>
  <c r="M79" i="1" s="1"/>
  <c r="L80" i="1"/>
  <c r="L78" i="1"/>
  <c r="L77" i="1"/>
  <c r="N76" i="1"/>
  <c r="L76" i="1" s="1"/>
  <c r="M76" i="1"/>
  <c r="L75" i="1"/>
  <c r="L74" i="1"/>
  <c r="N73" i="1"/>
  <c r="M73" i="1"/>
  <c r="L73" i="1" s="1"/>
  <c r="L72" i="1"/>
  <c r="L71" i="1"/>
  <c r="N70" i="1"/>
  <c r="M70" i="1"/>
  <c r="M69" i="1" s="1"/>
  <c r="L68" i="1"/>
  <c r="L67" i="1"/>
  <c r="L66" i="1"/>
  <c r="L65" i="1"/>
  <c r="L64" i="1"/>
  <c r="L63" i="1"/>
  <c r="L62" i="1"/>
  <c r="N61" i="1"/>
  <c r="M61" i="1"/>
  <c r="M60" i="1" s="1"/>
  <c r="N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N46" i="1"/>
  <c r="M46" i="1"/>
  <c r="L45" i="1"/>
  <c r="L44" i="1"/>
  <c r="L43" i="1"/>
  <c r="L42" i="1"/>
  <c r="L41" i="1"/>
  <c r="L40" i="1"/>
  <c r="N39" i="1"/>
  <c r="M39" i="1"/>
  <c r="L39" i="1" s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M21" i="1"/>
  <c r="L20" i="1"/>
  <c r="L19" i="1"/>
  <c r="N18" i="1"/>
  <c r="M18" i="1"/>
  <c r="L18" i="1" s="1"/>
  <c r="L17" i="1"/>
  <c r="N16" i="1"/>
  <c r="N14" i="1"/>
  <c r="N13" i="1" s="1"/>
  <c r="M14" i="1"/>
  <c r="M13" i="1" s="1"/>
  <c r="L9" i="1"/>
  <c r="L8" i="1"/>
  <c r="L7" i="1"/>
  <c r="L6" i="1"/>
  <c r="L5" i="1"/>
  <c r="L86" i="1" l="1"/>
  <c r="L60" i="1"/>
  <c r="L91" i="1"/>
  <c r="N12" i="1"/>
  <c r="N10" i="1" s="1"/>
  <c r="L21" i="1"/>
  <c r="L70" i="1"/>
  <c r="L83" i="1"/>
  <c r="M89" i="1"/>
  <c r="L89" i="1" s="1"/>
  <c r="L46" i="1"/>
  <c r="L79" i="1"/>
  <c r="L14" i="1"/>
  <c r="L13" i="1"/>
  <c r="M16" i="1"/>
  <c r="L16" i="1" s="1"/>
  <c r="L61" i="1"/>
  <c r="N69" i="1"/>
  <c r="L69" i="1" s="1"/>
  <c r="M12" i="1" l="1"/>
  <c r="L12" i="1" l="1"/>
  <c r="L10" i="1"/>
</calcChain>
</file>

<file path=xl/sharedStrings.xml><?xml version="1.0" encoding="utf-8"?>
<sst xmlns="http://schemas.openxmlformats.org/spreadsheetml/2006/main" count="212" uniqueCount="165">
  <si>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</si>
  <si>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</si>
  <si>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</si>
  <si>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</si>
  <si>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</si>
  <si>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</si>
  <si>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</si>
  <si>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</si>
  <si>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</si>
  <si>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</si>
  <si>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</si>
  <si>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</si>
  <si>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</si>
  <si>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</si>
  <si>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</si>
  <si>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</si>
  <si>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</si>
  <si>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</si>
  <si>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</si>
  <si>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</si>
  <si>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</si>
  <si>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</si>
  <si>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</si>
  <si>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</si>
  <si>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</si>
  <si>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</si>
  <si>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</si>
  <si>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</si>
  <si>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</si>
  <si>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</si>
  <si>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</si>
  <si>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</si>
  <si>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</si>
  <si>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</si>
  <si>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</si>
  <si>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</si>
  <si>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</si>
  <si>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</si>
  <si>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</si>
  <si>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</si>
  <si>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</si>
  <si>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</si>
  <si>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</si>
  <si>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</si>
  <si>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</si>
  <si>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</si>
  <si>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</si>
  <si>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</si>
  <si>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</si>
  <si>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</si>
  <si>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</si>
  <si>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</si>
  <si>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</si>
  <si>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</si>
  <si>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</si>
  <si>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</si>
  <si>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</si>
  <si>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</si>
  <si>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</si>
  <si>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</si>
  <si>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</si>
  <si>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</si>
  <si>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</si>
  <si>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</si>
  <si>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</si>
  <si>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</si>
  <si>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</si>
  <si>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</si>
  <si>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</si>
  <si>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</si>
  <si>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</si>
  <si>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</si>
  <si>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</si>
  <si>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</si>
  <si>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</si>
  <si>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</si>
  <si>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</si>
  <si>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</si>
  <si>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</si>
  <si>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</si>
  <si>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</si>
  <si>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</si>
  <si>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</si>
  <si>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</si>
  <si>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</si>
  <si>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</si>
  <si>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</si>
  <si>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</si>
  <si>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</si>
  <si>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</si>
  <si>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</si>
  <si>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</si>
  <si>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</si>
  <si>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</si>
  <si>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</si>
  <si>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</si>
  <si>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</si>
  <si>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</si>
  <si>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</si>
  <si>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</si>
  <si>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</si>
  <si>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</si>
  <si>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</si>
  <si>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</si>
  <si>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</si>
  <si>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</si>
  <si>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</si>
  <si>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</si>
  <si>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</si>
  <si>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</si>
  <si>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</si>
  <si>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</si>
  <si>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</si>
  <si>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</si>
  <si>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</si>
  <si>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</si>
  <si>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</si>
  <si>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</si>
  <si>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</si>
  <si>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</si>
  <si>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</si>
  <si>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</si>
  <si>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</si>
  <si>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</si>
  <si>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</si>
  <si>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</si>
  <si>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 xml:space="preserve"> </t>
  </si>
  <si>
    <t>2023 წელი</t>
  </si>
  <si>
    <t>2024 წელი</t>
  </si>
  <si>
    <t>დირექტორი</t>
  </si>
  <si>
    <t>ბუღალტერი</t>
  </si>
  <si>
    <t>მძღოლი</t>
  </si>
  <si>
    <t>უსაფრთხოების მედია ოფიცერი</t>
  </si>
  <si>
    <t>ექთანი</t>
  </si>
  <si>
    <t>მწვრთნელი</t>
  </si>
  <si>
    <t>საქმეთა მმართველი</t>
  </si>
  <si>
    <t>საზ.ურთიერთობის სამსახურის უფროსი</t>
  </si>
  <si>
    <t>დამლაგებელი</t>
  </si>
  <si>
    <t>გუნდის უფროსი</t>
  </si>
  <si>
    <t>სტადიონის მომვლელი</t>
  </si>
  <si>
    <t>ადმინისტრატორი</t>
  </si>
  <si>
    <t>დარაჯი</t>
  </si>
  <si>
    <t>სელექციონერი</t>
  </si>
  <si>
    <t>დონორებთან თანამშრომლობის კოორდინატორი</t>
  </si>
  <si>
    <r>
      <t>ა.ა.ი.პამბროლაურის მუნიციპალიტეტის საფეხბურთო კლუბი ,,რაჭა''</t>
    </r>
    <r>
      <rPr>
        <sz val="11"/>
        <color theme="1"/>
        <rFont val="Body Font"/>
        <charset val="1"/>
      </rPr>
      <t xml:space="preserve"> 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</si>
  <si>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1მარტი 30 ნოემბერი</t>
  </si>
  <si>
    <t>15 მარტი 30 აგვისტო</t>
  </si>
  <si>
    <t>a(a)ip ambrolauris municipalitetis safexburTo klubi ,,raWa"</t>
  </si>
  <si>
    <t>ა(აიპ ამბროლაურის მუნიციპალიტეტის საფეხბურთო კლუბი ,,რაჭა"</t>
  </si>
  <si>
    <t>ინფრასტრუქტურის მოვლა-შენახვის სპეციალისტი</t>
  </si>
  <si>
    <t>2025 წელი</t>
  </si>
  <si>
    <t>2023 წლის ფაქტიური</t>
  </si>
  <si>
    <t>2025წელი</t>
  </si>
  <si>
    <t>რაჭა-ლეჩხუმ ქვემოსვანეთის რეგიონალურ ლიგაში მონაწილეობა2012-2013წლიანები</t>
  </si>
  <si>
    <t>15 მარტი 30 ნოემბერი</t>
  </si>
  <si>
    <t>ეროვნული ჩემპიონატი  ფეხბურთშიჭაბუკებში იმერეთის ღია ჩემპიონატი  2009-2010 წლიანები</t>
  </si>
  <si>
    <t>ეროვნული ჩემპიონატი  ფეხბურთშიჭაბუკებში იმერეთის ღია ჩემპიონატი   2012-2013 წლიანები</t>
  </si>
  <si>
    <t>ლიც.მწვრთნელი B ლიცენზია</t>
  </si>
  <si>
    <t>მწვრთნელი Cლიცენზია</t>
  </si>
  <si>
    <t>მწვრთნელიC ლიცენზია</t>
  </si>
  <si>
    <t>მეკარეების მწვრთნელიC ლიცენზია</t>
  </si>
  <si>
    <t>2024 წლის  დაზუსტებული გეგმა</t>
  </si>
  <si>
    <t xml:space="preserve">2025 წლის გეგმა(პროექტი) </t>
  </si>
  <si>
    <t>27.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</si>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</sst>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35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58">
    <xf numFmtId="0" fontId="0" fillId="0" borderId="0" xfId="0"/>
    <xf numFmtId="0" fontId="7" fillId="0" borderId="0" xfId="0" applyFont="1"/>
    <xf numFmtId="0" fontId="12" fillId="0" borderId="1" xfId="13" applyFont="1" applyBorder="1" applyAlignment="1">
      <alignment horizontal="left" vertical="center" wrapText="1" indent="2"/>
    </xf>
    <xf numFmtId="0" fontId="14" fillId="0" borderId="1" xfId="13" applyFont="1" applyBorder="1" applyAlignment="1">
      <alignment horizontal="left" vertical="center" wrapText="1" indent="3"/>
    </xf>
    <xf numFmtId="0" fontId="11" fillId="0" borderId="1" xfId="13" applyFont="1" applyBorder="1" applyAlignment="1">
      <alignment horizontal="left" vertical="center" wrapText="1" indent="1"/>
    </xf>
    <xf numFmtId="0" fontId="10" fillId="0" borderId="2" xfId="13" applyFont="1" applyBorder="1" applyAlignment="1">
      <alignment vertical="center" wrapText="1"/>
    </xf>
    <xf numFmtId="0" fontId="11" fillId="0" borderId="4" xfId="13" applyFont="1" applyBorder="1" applyAlignment="1">
      <alignment horizontal="left" vertical="center" wrapText="1" indent="1"/>
    </xf>
    <xf numFmtId="0" fontId="16" fillId="0" borderId="0" xfId="0" applyFont="1"/>
    <xf numFmtId="0" fontId="6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horizontal="left" vertical="center" wrapText="1" indent="2"/>
    </xf>
    <xf numFmtId="0" fontId="14" fillId="0" borderId="9" xfId="13" applyFont="1" applyBorder="1" applyAlignment="1">
      <alignment horizontal="left" vertical="center" wrapText="1" indent="3"/>
    </xf>
    <xf numFmtId="0" fontId="14" fillId="0" borderId="9" xfId="13" applyFont="1" applyBorder="1" applyAlignment="1">
      <alignment horizontal="center" vertical="center" wrapText="1"/>
    </xf>
    <xf numFmtId="0" fontId="14" fillId="0" borderId="9" xfId="13" applyFont="1" applyBorder="1" applyAlignment="1">
      <alignment vertical="center" wrapText="1"/>
    </xf>
    <xf numFmtId="0" fontId="10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165" fontId="7" fillId="0" borderId="0" xfId="0" applyNumberFormat="1" applyFont="1" applyAlignment="1">
      <alignment horizontal="right"/>
    </xf>
    <xf numFmtId="2" fontId="11" fillId="0" borderId="0" xfId="13" applyNumberFormat="1" applyFont="1" applyBorder="1" applyAlignment="1">
      <alignment horizontal="left" vertical="center" wrapText="1" indent="1"/>
    </xf>
    <xf numFmtId="2" fontId="12" fillId="0" borderId="0" xfId="13" applyNumberFormat="1" applyFont="1" applyBorder="1" applyAlignment="1">
      <alignment horizontal="left" vertical="center" wrapText="1" indent="2"/>
    </xf>
    <xf numFmtId="2" fontId="14" fillId="0" borderId="0" xfId="13" applyNumberFormat="1" applyFont="1" applyBorder="1" applyAlignment="1">
      <alignment horizontal="left" vertical="center" wrapText="1" indent="3"/>
    </xf>
    <xf numFmtId="2" fontId="10" fillId="0" borderId="0" xfId="13" applyNumberFormat="1" applyFont="1" applyBorder="1" applyAlignment="1">
      <alignment vertical="center" wrapText="1"/>
    </xf>
    <xf numFmtId="2" fontId="7" fillId="0" borderId="0" xfId="0" applyNumberFormat="1" applyFont="1"/>
    <xf numFmtId="2" fontId="17" fillId="0" borderId="0" xfId="0" applyNumberFormat="1" applyFont="1" applyAlignment="1">
      <alignment horizontal="center"/>
    </xf>
    <xf numFmtId="2" fontId="0" fillId="0" borderId="0" xfId="0" applyNumberFormat="1"/>
    <xf numFmtId="2" fontId="17" fillId="0" borderId="0" xfId="0" applyNumberFormat="1" applyFont="1"/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1" fillId="0" borderId="9" xfId="14" applyNumberFormat="1" applyFont="1" applyFill="1" applyBorder="1" applyAlignment="1" applyProtection="1">
      <alignment horizontal="right" vertical="center" wrapText="1"/>
    </xf>
    <xf numFmtId="168" fontId="18" fillId="0" borderId="9" xfId="14" applyNumberFormat="1" applyFont="1" applyFill="1" applyBorder="1" applyAlignment="1" applyProtection="1">
      <alignment horizontal="right" vertical="center" wrapText="1"/>
    </xf>
    <xf numFmtId="168" fontId="13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3" fillId="0" borderId="9" xfId="14" applyNumberFormat="1" applyFont="1" applyFill="1" applyBorder="1" applyAlignment="1" applyProtection="1">
      <alignment horizontal="right" vertical="center" wrapText="1"/>
    </xf>
    <xf numFmtId="168" fontId="13" fillId="0" borderId="11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8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8" fillId="0" borderId="11" xfId="14" applyNumberFormat="1" applyFont="1" applyFill="1" applyBorder="1" applyAlignment="1" applyProtection="1">
      <alignment horizontal="right" vertical="center" wrapText="1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9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" fontId="6" fillId="0" borderId="9" xfId="13" applyNumberFormat="1" applyFont="1" applyBorder="1" applyAlignment="1">
      <alignment vertical="center" wrapText="1"/>
    </xf>
    <xf numFmtId="1" fontId="6" fillId="0" borderId="9" xfId="13" applyNumberFormat="1" applyFont="1" applyBorder="1" applyAlignment="1">
      <alignment horizontal="left" vertical="center" wrapText="1" indent="2"/>
    </xf>
    <xf numFmtId="0" fontId="0" fillId="0" borderId="0" xfId="0" applyBorder="1"/>
    <xf numFmtId="0" fontId="19" fillId="0" borderId="0" xfId="0" applyFont="1" applyFill="1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3" fontId="2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168" fontId="9" fillId="5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5" borderId="9" xfId="14" applyNumberFormat="1" applyFont="1" applyFill="1" applyBorder="1" applyAlignment="1" applyProtection="1">
      <alignment horizontal="right" vertical="center" wrapText="1"/>
    </xf>
    <xf numFmtId="168" fontId="11" fillId="5" borderId="9" xfId="14" applyNumberFormat="1" applyFont="1" applyFill="1" applyBorder="1" applyAlignment="1" applyProtection="1">
      <alignment horizontal="right" vertical="center" wrapText="1"/>
    </xf>
    <xf numFmtId="168" fontId="13" fillId="5" borderId="9" xfId="14" applyNumberFormat="1" applyFont="1" applyFill="1" applyBorder="1" applyAlignment="1" applyProtection="1">
      <alignment horizontal="right" vertical="center" wrapText="1"/>
      <protection locked="0"/>
    </xf>
    <xf numFmtId="168" fontId="13" fillId="5" borderId="9" xfId="14" applyNumberFormat="1" applyFont="1" applyFill="1" applyBorder="1" applyAlignment="1" applyProtection="1">
      <alignment horizontal="right" vertical="center" wrapText="1"/>
    </xf>
    <xf numFmtId="168" fontId="14" fillId="5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5" borderId="9" xfId="14" applyNumberFormat="1" applyFont="1" applyFill="1" applyBorder="1" applyAlignment="1" applyProtection="1">
      <alignment horizontal="right" vertical="center" wrapText="1"/>
    </xf>
    <xf numFmtId="168" fontId="13" fillId="5" borderId="11" xfId="14" applyNumberFormat="1" applyFont="1" applyFill="1" applyBorder="1" applyAlignment="1" applyProtection="1">
      <alignment horizontal="right" vertical="center" wrapText="1"/>
    </xf>
    <xf numFmtId="168" fontId="7" fillId="5" borderId="0" xfId="0" applyNumberFormat="1" applyFont="1" applyFill="1" applyAlignment="1">
      <alignment horizontal="right"/>
    </xf>
    <xf numFmtId="168" fontId="15" fillId="5" borderId="9" xfId="14" applyNumberFormat="1" applyFont="1" applyFill="1" applyBorder="1" applyAlignment="1" applyProtection="1">
      <alignment horizontal="right" vertical="center" wrapText="1"/>
      <protection locked="0"/>
    </xf>
    <xf numFmtId="168" fontId="8" fillId="5" borderId="9" xfId="14" applyNumberFormat="1" applyFont="1" applyFill="1" applyBorder="1" applyAlignment="1" applyProtection="1">
      <alignment horizontal="right" vertical="center" wrapText="1"/>
      <protection locked="0"/>
    </xf>
    <xf numFmtId="168" fontId="8" fillId="5" borderId="9" xfId="14" applyNumberFormat="1" applyFont="1" applyFill="1" applyBorder="1" applyAlignment="1" applyProtection="1">
      <alignment horizontal="right" vertical="center" wrapText="1"/>
    </xf>
    <xf numFmtId="168" fontId="15" fillId="5" borderId="9" xfId="14" applyNumberFormat="1" applyFont="1" applyFill="1" applyBorder="1" applyAlignment="1" applyProtection="1">
      <alignment horizontal="right" vertical="center" wrapText="1"/>
    </xf>
    <xf numFmtId="168" fontId="9" fillId="6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6" borderId="9" xfId="14" applyNumberFormat="1" applyFont="1" applyFill="1" applyBorder="1" applyAlignment="1" applyProtection="1">
      <alignment horizontal="right" vertical="center" wrapText="1"/>
    </xf>
    <xf numFmtId="168" fontId="11" fillId="6" borderId="9" xfId="14" applyNumberFormat="1" applyFont="1" applyFill="1" applyBorder="1" applyAlignment="1" applyProtection="1">
      <alignment horizontal="right" vertical="center" wrapText="1"/>
    </xf>
    <xf numFmtId="168" fontId="13" fillId="6" borderId="9" xfId="14" applyNumberFormat="1" applyFont="1" applyFill="1" applyBorder="1" applyAlignment="1" applyProtection="1">
      <alignment horizontal="right" vertical="center" wrapText="1"/>
      <protection locked="0"/>
    </xf>
    <xf numFmtId="168" fontId="13" fillId="6" borderId="9" xfId="14" applyNumberFormat="1" applyFont="1" applyFill="1" applyBorder="1" applyAlignment="1" applyProtection="1">
      <alignment horizontal="right" vertical="center" wrapText="1"/>
    </xf>
    <xf numFmtId="168" fontId="14" fillId="6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6" borderId="9" xfId="14" applyNumberFormat="1" applyFont="1" applyFill="1" applyBorder="1" applyAlignment="1" applyProtection="1">
      <alignment horizontal="right" vertical="center" wrapText="1"/>
    </xf>
    <xf numFmtId="168" fontId="13" fillId="6" borderId="11" xfId="14" applyNumberFormat="1" applyFont="1" applyFill="1" applyBorder="1" applyAlignment="1" applyProtection="1">
      <alignment horizontal="right" vertical="center" wrapText="1"/>
    </xf>
    <xf numFmtId="168" fontId="7" fillId="6" borderId="0" xfId="0" applyNumberFormat="1" applyFont="1" applyFill="1" applyAlignment="1">
      <alignment horizontal="right"/>
    </xf>
    <xf numFmtId="168" fontId="15" fillId="6" borderId="9" xfId="14" applyNumberFormat="1" applyFont="1" applyFill="1" applyBorder="1" applyAlignment="1" applyProtection="1">
      <alignment horizontal="right" vertical="center" wrapText="1"/>
      <protection locked="0"/>
    </xf>
    <xf numFmtId="168" fontId="8" fillId="6" borderId="9" xfId="14" applyNumberFormat="1" applyFont="1" applyFill="1" applyBorder="1" applyAlignment="1" applyProtection="1">
      <alignment horizontal="right" vertical="center" wrapText="1"/>
      <protection locked="0"/>
    </xf>
    <xf numFmtId="168" fontId="8" fillId="6" borderId="9" xfId="14" applyNumberFormat="1" applyFont="1" applyFill="1" applyBorder="1" applyAlignment="1" applyProtection="1">
      <alignment horizontal="right" vertical="center" wrapText="1"/>
    </xf>
    <xf numFmtId="168" fontId="15" fillId="6" borderId="9" xfId="14" applyNumberFormat="1" applyFont="1" applyFill="1" applyBorder="1" applyAlignment="1" applyProtection="1">
      <alignment horizontal="right" vertical="center" wrapText="1"/>
    </xf>
    <xf numFmtId="165" fontId="7" fillId="6" borderId="0" xfId="0" applyNumberFormat="1" applyFont="1" applyFill="1" applyAlignment="1">
      <alignment horizontal="right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6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6" fillId="3" borderId="9" xfId="15" applyNumberFormat="1" applyFont="1" applyFill="1" applyBorder="1" applyAlignment="1" applyProtection="1">
      <alignment horizontal="center" vertical="center" wrapText="1"/>
      <protection locked="0"/>
    </xf>
    <xf numFmtId="168" fontId="6" fillId="6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5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6" borderId="7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6" fillId="5" borderId="7" xfId="15" applyNumberFormat="1" applyFont="1" applyFill="1" applyBorder="1" applyAlignment="1" applyProtection="1">
      <alignment horizontal="right" vertical="center" wrapText="1"/>
      <protection locked="0"/>
    </xf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15" applyFont="1" applyFill="1" applyBorder="1" applyAlignment="1" applyProtection="1">
      <alignment horizontal="center" vertical="center" wrapText="1"/>
      <protection locked="0"/>
    </xf>
    <xf numFmtId="0" fontId="20" fillId="0" borderId="20" xfId="15" applyFont="1" applyFill="1" applyBorder="1" applyAlignment="1" applyProtection="1">
      <alignment horizontal="center" vertical="center" wrapText="1"/>
      <protection locked="0"/>
    </xf>
    <xf numFmtId="0" fontId="20" fillId="0" borderId="21" xfId="15" applyFont="1" applyFill="1" applyBorder="1" applyAlignment="1" applyProtection="1">
      <alignment horizontal="center" vertical="center" wrapText="1"/>
      <protection locked="0"/>
    </xf>
    <xf numFmtId="0" fontId="20" fillId="0" borderId="10" xfId="15" applyFont="1" applyFill="1" applyBorder="1" applyAlignment="1" applyProtection="1">
      <alignment horizontal="center" vertical="center" wrapText="1"/>
      <protection locked="0"/>
    </xf>
    <xf numFmtId="0" fontId="20" fillId="0" borderId="0" xfId="15" applyFont="1" applyFill="1" applyBorder="1" applyAlignment="1" applyProtection="1">
      <alignment horizontal="center" vertical="center" wrapText="1"/>
      <protection locked="0"/>
    </xf>
    <xf numFmtId="0" fontId="20" fillId="0" borderId="4" xfId="15" applyFont="1" applyFill="1" applyBorder="1" applyAlignment="1" applyProtection="1">
      <alignment horizontal="center" vertical="center" wrapText="1"/>
      <protection locked="0"/>
    </xf>
    <xf numFmtId="0" fontId="20" fillId="0" borderId="5" xfId="15" applyFont="1" applyFill="1" applyBorder="1" applyAlignment="1" applyProtection="1">
      <alignment horizontal="center" vertical="center" wrapText="1"/>
      <protection locked="0"/>
    </xf>
    <xf numFmtId="0" fontId="20" fillId="0" borderId="15" xfId="15" applyFont="1" applyFill="1" applyBorder="1" applyAlignment="1" applyProtection="1">
      <alignment horizontal="center" vertical="center" wrapText="1"/>
      <protection locked="0"/>
    </xf>
    <xf numFmtId="0" fontId="20" fillId="0" borderId="16" xfId="15" applyFont="1" applyFill="1" applyBorder="1" applyAlignment="1" applyProtection="1">
      <alignment horizontal="center" vertical="center" wrapText="1"/>
      <protection locked="0"/>
    </xf>
    <xf numFmtId="0" fontId="20" fillId="0" borderId="14" xfId="15" applyFont="1" applyFill="1" applyBorder="1" applyAlignment="1" applyProtection="1">
      <alignment horizontal="center" vertical="center" wrapText="1"/>
      <protection locked="0"/>
    </xf>
    <xf numFmtId="0" fontId="20" fillId="0" borderId="18" xfId="15" applyFont="1" applyFill="1" applyBorder="1" applyAlignment="1" applyProtection="1">
      <alignment horizontal="center" vertical="center" wrapText="1"/>
      <protection locked="0"/>
    </xf>
    <xf numFmtId="0" fontId="20" fillId="0" borderId="11" xfId="15" applyFont="1" applyFill="1" applyBorder="1" applyAlignment="1" applyProtection="1">
      <alignment horizontal="center" vertical="center" wrapText="1"/>
      <protection locked="0"/>
    </xf>
    <xf numFmtId="0" fontId="20" fillId="0" borderId="14" xfId="13" applyFont="1" applyFill="1" applyBorder="1" applyAlignment="1">
      <alignment horizontal="center" vertical="center" wrapText="1"/>
    </xf>
    <xf numFmtId="0" fontId="20" fillId="0" borderId="18" xfId="13" applyFont="1" applyFill="1" applyBorder="1" applyAlignment="1">
      <alignment horizontal="center" vertical="center" wrapText="1"/>
    </xf>
    <xf numFmtId="0" fontId="20" fillId="0" borderId="11" xfId="13" applyFont="1" applyFill="1" applyBorder="1" applyAlignment="1">
      <alignment horizontal="center" vertical="center" wrapText="1"/>
    </xf>
    <xf numFmtId="2" fontId="26" fillId="0" borderId="23" xfId="2" applyNumberFormat="1" applyFont="1" applyFill="1" applyBorder="1" applyAlignment="1" applyProtection="1">
      <alignment horizontal="center" vertical="center"/>
      <protection locked="0"/>
    </xf>
    <xf numFmtId="2" fontId="26" fillId="0" borderId="15" xfId="2" applyNumberFormat="1" applyFont="1" applyFill="1" applyBorder="1" applyAlignment="1" applyProtection="1">
      <alignment horizontal="center" vertical="center"/>
      <protection locked="0"/>
    </xf>
    <xf numFmtId="165" fontId="6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6" fillId="0" borderId="17" xfId="15" applyNumberFormat="1" applyFont="1" applyFill="1" applyBorder="1" applyAlignment="1" applyProtection="1">
      <alignment horizontal="center" vertical="center" wrapText="1"/>
      <protection locked="0"/>
    </xf>
    <xf numFmtId="165" fontId="6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5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Alignment="1">
      <alignment horizontal="center"/>
    </xf>
    <xf numFmtId="0" fontId="34" fillId="4" borderId="12" xfId="0" applyFont="1" applyFill="1" applyBorder="1" applyAlignment="1" applyProtection="1">
      <alignment horizontal="center" vertical="center" wrapText="1"/>
      <protection locked="0"/>
    </xf>
    <xf numFmtId="0" fontId="27" fillId="4" borderId="10" xfId="0" applyFont="1" applyFill="1" applyBorder="1" applyAlignment="1" applyProtection="1">
      <alignment horizontal="center" vertical="center" wrapText="1"/>
      <protection locked="0"/>
    </xf>
    <xf numFmtId="0" fontId="28" fillId="4" borderId="13" xfId="0" applyFont="1" applyFill="1" applyBorder="1" applyAlignment="1" applyProtection="1">
      <alignment horizontal="center" vertical="center" textRotation="90" wrapText="1"/>
      <protection locked="0"/>
    </xf>
    <xf numFmtId="0" fontId="28" fillId="4" borderId="8" xfId="0" applyFont="1" applyFill="1" applyBorder="1" applyAlignment="1" applyProtection="1">
      <alignment horizontal="center" vertical="center" textRotation="90" wrapText="1"/>
      <protection locked="0"/>
    </xf>
    <xf numFmtId="165" fontId="2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7" xfId="0" applyFont="1" applyFill="1" applyBorder="1" applyAlignment="1" applyProtection="1">
      <alignment horizontal="center" vertical="center" textRotation="90" wrapText="1"/>
      <protection locked="0"/>
    </xf>
    <xf numFmtId="0" fontId="29" fillId="4" borderId="8" xfId="0" applyFont="1" applyFill="1" applyBorder="1" applyAlignment="1" applyProtection="1">
      <alignment horizontal="center" vertical="center" textRotation="90" wrapText="1"/>
      <protection locked="0"/>
    </xf>
    <xf numFmtId="3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65" fontId="28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8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center" vertical="center"/>
    </xf>
    <xf numFmtId="169" fontId="0" fillId="0" borderId="0" xfId="0" applyNumberFormat="1" applyFill="1"/>
    <xf numFmtId="0" fontId="7" fillId="0" borderId="9" xfId="0" applyFont="1" applyFill="1" applyBorder="1" applyAlignment="1">
      <alignment horizontal="left" vertical="center" wrapText="1"/>
    </xf>
    <xf numFmtId="0" fontId="30" fillId="0" borderId="9" xfId="0" applyFont="1" applyFill="1" applyBorder="1"/>
    <xf numFmtId="0" fontId="30" fillId="0" borderId="9" xfId="0" applyFont="1" applyFill="1" applyBorder="1" applyAlignment="1">
      <alignment horizontal="center"/>
    </xf>
    <xf numFmtId="0" fontId="21" fillId="0" borderId="9" xfId="0" applyFont="1" applyFill="1" applyBorder="1"/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topLeftCell="E1" workbookViewId="0">
      <selection activeCell="V8" sqref="V8"/>
    </sheetView>
  </sheetViews>
  <sheetFormatPr defaultRowHeight="11.25"/>
  <cols>
    <col min="1" max="2" width="4.75" style="22" customWidth="1"/>
    <col min="3" max="3" width="5.875" style="22" customWidth="1"/>
    <col min="4" max="4" width="6.25" style="22" customWidth="1"/>
    <col min="5" max="5" width="26.75" style="1" customWidth="1"/>
    <col min="6" max="6" width="8.5" style="17" customWidth="1"/>
    <col min="7" max="7" width="8.625" style="17" customWidth="1"/>
    <col min="8" max="8" width="8" style="17" customWidth="1"/>
    <col min="9" max="9" width="8.5" style="17" customWidth="1"/>
    <col min="10" max="10" width="8.125" style="17" customWidth="1"/>
    <col min="11" max="11" width="7.375" style="17" customWidth="1"/>
    <col min="12" max="12" width="9.375" style="17" customWidth="1"/>
    <col min="13" max="13" width="7.75" style="17" customWidth="1"/>
    <col min="14" max="14" width="8.75" style="17" customWidth="1"/>
    <col min="15" max="16384" width="9" style="1"/>
  </cols>
  <sheetData>
    <row r="1" spans="1:16" ht="28.5" customHeight="1">
      <c r="A1" s="127" t="s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6" ht="20.25" customHeight="1" thickBot="1">
      <c r="A2" s="112" t="s">
        <v>148</v>
      </c>
      <c r="B2" s="113"/>
      <c r="C2" s="113"/>
      <c r="D2" s="113"/>
      <c r="E2" s="114"/>
      <c r="F2" s="132" t="s">
        <v>151</v>
      </c>
      <c r="G2" s="132"/>
      <c r="H2" s="135"/>
      <c r="I2" s="129" t="s">
        <v>161</v>
      </c>
      <c r="J2" s="129"/>
      <c r="K2" s="129"/>
      <c r="L2" s="129" t="s">
        <v>162</v>
      </c>
      <c r="M2" s="129"/>
      <c r="N2" s="129"/>
    </row>
    <row r="3" spans="1:16" ht="22.5" customHeight="1" thickBot="1">
      <c r="A3" s="115"/>
      <c r="B3" s="116"/>
      <c r="C3" s="116"/>
      <c r="D3" s="116"/>
      <c r="E3" s="117"/>
      <c r="F3" s="136" t="s">
        <v>0</v>
      </c>
      <c r="G3" s="137" t="s">
        <v>1</v>
      </c>
      <c r="H3" s="138"/>
      <c r="I3" s="130" t="s">
        <v>0</v>
      </c>
      <c r="J3" s="132" t="s">
        <v>1</v>
      </c>
      <c r="K3" s="133"/>
      <c r="L3" s="130" t="s">
        <v>0</v>
      </c>
      <c r="M3" s="132" t="s">
        <v>1</v>
      </c>
      <c r="N3" s="133"/>
      <c r="P3" s="1" t="s">
        <v>126</v>
      </c>
    </row>
    <row r="4" spans="1:16" s="7" customFormat="1" ht="101.25" customHeight="1">
      <c r="A4" s="118"/>
      <c r="B4" s="119"/>
      <c r="C4" s="119"/>
      <c r="D4" s="119"/>
      <c r="E4" s="120"/>
      <c r="F4" s="131"/>
      <c r="G4" s="97" t="s">
        <v>108</v>
      </c>
      <c r="H4" s="98" t="s">
        <v>2</v>
      </c>
      <c r="I4" s="131"/>
      <c r="J4" s="97" t="s">
        <v>108</v>
      </c>
      <c r="K4" s="98" t="s">
        <v>2</v>
      </c>
      <c r="L4" s="131"/>
      <c r="M4" s="97" t="s">
        <v>108</v>
      </c>
      <c r="N4" s="98" t="s">
        <v>2</v>
      </c>
    </row>
    <row r="5" spans="1:16" s="7" customFormat="1" ht="50.25" customHeight="1">
      <c r="A5" s="121" t="s">
        <v>116</v>
      </c>
      <c r="B5" s="122"/>
      <c r="C5" s="122"/>
      <c r="D5" s="122"/>
      <c r="E5" s="123"/>
      <c r="F5" s="99">
        <v>206.4</v>
      </c>
      <c r="G5" s="100">
        <f>G7+G8</f>
        <v>0</v>
      </c>
      <c r="H5" s="101">
        <f>I5+J5</f>
        <v>472.4</v>
      </c>
      <c r="I5" s="101">
        <f>J5+K5</f>
        <v>240.04999999999998</v>
      </c>
      <c r="J5" s="102">
        <v>232.35</v>
      </c>
      <c r="K5" s="100">
        <v>7.7</v>
      </c>
      <c r="L5" s="101">
        <f>M5+N5</f>
        <v>261.8</v>
      </c>
      <c r="M5" s="102">
        <v>261.8</v>
      </c>
      <c r="N5" s="100">
        <v>0</v>
      </c>
      <c r="O5" s="107"/>
    </row>
    <row r="6" spans="1:16" s="7" customFormat="1" ht="33" customHeight="1">
      <c r="A6" s="121" t="s">
        <v>117</v>
      </c>
      <c r="B6" s="122"/>
      <c r="C6" s="122"/>
      <c r="D6" s="122"/>
      <c r="E6" s="123"/>
      <c r="F6" s="99">
        <v>206.4</v>
      </c>
      <c r="G6" s="100">
        <v>0</v>
      </c>
      <c r="H6" s="101">
        <f>I6</f>
        <v>232.35</v>
      </c>
      <c r="I6" s="101">
        <f>J6</f>
        <v>232.35</v>
      </c>
      <c r="J6" s="102">
        <v>232.35</v>
      </c>
      <c r="K6" s="100">
        <v>0</v>
      </c>
      <c r="L6" s="101">
        <f>M6</f>
        <v>261.8</v>
      </c>
      <c r="M6" s="102">
        <v>261.8</v>
      </c>
      <c r="N6" s="100">
        <v>0</v>
      </c>
      <c r="O6" s="107"/>
    </row>
    <row r="7" spans="1:16" s="7" customFormat="1" ht="33.75" customHeight="1">
      <c r="A7" s="121" t="s">
        <v>114</v>
      </c>
      <c r="B7" s="122"/>
      <c r="C7" s="122"/>
      <c r="D7" s="122"/>
      <c r="E7" s="123"/>
      <c r="F7" s="103">
        <v>0</v>
      </c>
      <c r="G7" s="104">
        <v>0</v>
      </c>
      <c r="H7" s="101">
        <f>I7</f>
        <v>0</v>
      </c>
      <c r="I7" s="101">
        <f>J7</f>
        <v>0</v>
      </c>
      <c r="J7" s="105">
        <v>0</v>
      </c>
      <c r="K7" s="104">
        <v>0</v>
      </c>
      <c r="L7" s="101">
        <f>M7</f>
        <v>0</v>
      </c>
      <c r="M7" s="105">
        <v>0</v>
      </c>
      <c r="N7" s="104">
        <v>0</v>
      </c>
      <c r="O7" s="107"/>
    </row>
    <row r="8" spans="1:16" s="7" customFormat="1" ht="50.25" customHeight="1">
      <c r="A8" s="121" t="s">
        <v>118</v>
      </c>
      <c r="B8" s="122"/>
      <c r="C8" s="122"/>
      <c r="D8" s="122"/>
      <c r="E8" s="123"/>
      <c r="F8" s="99">
        <v>0</v>
      </c>
      <c r="G8" s="100">
        <v>0</v>
      </c>
      <c r="H8" s="101">
        <f>J8</f>
        <v>0</v>
      </c>
      <c r="I8" s="101">
        <f>K8</f>
        <v>7.7</v>
      </c>
      <c r="J8" s="102">
        <v>0</v>
      </c>
      <c r="K8" s="100">
        <v>7.7</v>
      </c>
      <c r="L8" s="101">
        <f>N8</f>
        <v>0</v>
      </c>
      <c r="M8" s="102">
        <v>0</v>
      </c>
      <c r="N8" s="100">
        <v>0</v>
      </c>
      <c r="O8" s="107"/>
    </row>
    <row r="9" spans="1:16" s="7" customFormat="1" ht="50.25" customHeight="1">
      <c r="A9" s="121" t="s">
        <v>119</v>
      </c>
      <c r="B9" s="122"/>
      <c r="C9" s="122"/>
      <c r="D9" s="122"/>
      <c r="E9" s="123"/>
      <c r="F9" s="99">
        <v>0</v>
      </c>
      <c r="G9" s="100">
        <v>0</v>
      </c>
      <c r="H9" s="101">
        <f>J9</f>
        <v>0</v>
      </c>
      <c r="I9" s="101">
        <f>K9</f>
        <v>0</v>
      </c>
      <c r="J9" s="102">
        <v>0</v>
      </c>
      <c r="K9" s="100">
        <v>0</v>
      </c>
      <c r="L9" s="101">
        <f>N9</f>
        <v>0</v>
      </c>
      <c r="M9" s="102">
        <v>0</v>
      </c>
      <c r="N9" s="100">
        <v>0</v>
      </c>
      <c r="O9" s="107"/>
    </row>
    <row r="10" spans="1:16" ht="38.25" customHeight="1">
      <c r="A10" s="124" t="s">
        <v>109</v>
      </c>
      <c r="B10" s="125"/>
      <c r="C10" s="125"/>
      <c r="D10" s="125"/>
      <c r="E10" s="126"/>
      <c r="F10" s="80">
        <f>F12+F94</f>
        <v>206.39999999999998</v>
      </c>
      <c r="G10" s="26">
        <f>G12+G94</f>
        <v>0</v>
      </c>
      <c r="H10" s="26">
        <f>I10+J10</f>
        <v>472.4</v>
      </c>
      <c r="I10" s="26">
        <f>J10+K10</f>
        <v>240.04999999999998</v>
      </c>
      <c r="J10" s="67">
        <v>232.35</v>
      </c>
      <c r="K10" s="26">
        <f>K12+K94</f>
        <v>7.7</v>
      </c>
      <c r="L10" s="26">
        <f>M10+N10</f>
        <v>268.55</v>
      </c>
      <c r="M10" s="67">
        <v>261.8</v>
      </c>
      <c r="N10" s="26">
        <f>N12+N94</f>
        <v>6.75</v>
      </c>
      <c r="O10" s="107"/>
    </row>
    <row r="11" spans="1:16" ht="24" customHeight="1">
      <c r="A11" s="109" t="s">
        <v>115</v>
      </c>
      <c r="B11" s="110"/>
      <c r="C11" s="110"/>
      <c r="D11" s="111"/>
      <c r="E11" s="8" t="s">
        <v>3</v>
      </c>
      <c r="F11" s="79"/>
      <c r="G11" s="27"/>
      <c r="H11" s="26" t="s">
        <v>164</v>
      </c>
      <c r="I11" s="26" t="s">
        <v>163</v>
      </c>
      <c r="J11" s="66"/>
      <c r="K11" s="27"/>
      <c r="L11" s="26" t="s">
        <v>163</v>
      </c>
      <c r="M11" s="66"/>
      <c r="N11" s="27"/>
      <c r="O11" s="107"/>
    </row>
    <row r="12" spans="1:16" ht="14.25">
      <c r="A12" s="46">
        <v>2</v>
      </c>
      <c r="B12" s="46"/>
      <c r="C12" s="46"/>
      <c r="D12" s="46"/>
      <c r="E12" s="9" t="s">
        <v>4</v>
      </c>
      <c r="F12" s="80">
        <f>F13+F16+F59+F60+F68+F70+F79+F89</f>
        <v>206.39999999999998</v>
      </c>
      <c r="G12" s="26">
        <f>G13+G16+G59+G60+G68+G70+G79+G89</f>
        <v>0</v>
      </c>
      <c r="H12" s="26">
        <f t="shared" ref="H12:H24" si="0">I12+J12</f>
        <v>471.45000000000005</v>
      </c>
      <c r="I12" s="26">
        <f t="shared" ref="I12:I24" si="1">J12+K12</f>
        <v>239.10000000000002</v>
      </c>
      <c r="J12" s="67">
        <f>J13+J16+J59+J60+J68+J70+J79+J89</f>
        <v>232.35000000000002</v>
      </c>
      <c r="K12" s="26">
        <f>K13+K16+K59+K60+K68+K70+K79+K89</f>
        <v>6.75</v>
      </c>
      <c r="L12" s="26">
        <f t="shared" ref="L12:L24" si="2">M12+N12</f>
        <v>268.55</v>
      </c>
      <c r="M12" s="67">
        <f>M13+M16+M59+M60+M68+M70+M79+M89</f>
        <v>261.8</v>
      </c>
      <c r="N12" s="26">
        <f>N13+N16+N59+N60+N68+N70+N79+N89</f>
        <v>6.75</v>
      </c>
      <c r="O12" s="106"/>
    </row>
    <row r="13" spans="1:16" ht="14.25">
      <c r="A13" s="46">
        <v>2</v>
      </c>
      <c r="B13" s="46">
        <v>1</v>
      </c>
      <c r="C13" s="46"/>
      <c r="D13" s="46"/>
      <c r="E13" s="10" t="s">
        <v>5</v>
      </c>
      <c r="F13" s="81">
        <f>F14</f>
        <v>152.76</v>
      </c>
      <c r="G13" s="28">
        <f>G14</f>
        <v>0</v>
      </c>
      <c r="H13" s="28">
        <f t="shared" si="0"/>
        <v>362.22</v>
      </c>
      <c r="I13" s="28">
        <f t="shared" si="1"/>
        <v>181.11</v>
      </c>
      <c r="J13" s="68">
        <f>J14</f>
        <v>181.11</v>
      </c>
      <c r="K13" s="28">
        <f>K14</f>
        <v>0</v>
      </c>
      <c r="L13" s="28">
        <f t="shared" si="2"/>
        <v>203.64</v>
      </c>
      <c r="M13" s="68">
        <f>M14</f>
        <v>203.64</v>
      </c>
      <c r="N13" s="28">
        <f>N14</f>
        <v>0</v>
      </c>
      <c r="O13" s="106"/>
    </row>
    <row r="14" spans="1:16" ht="14.25">
      <c r="A14" s="47">
        <v>2</v>
      </c>
      <c r="B14" s="47">
        <v>1</v>
      </c>
      <c r="C14" s="47">
        <v>1</v>
      </c>
      <c r="D14" s="47"/>
      <c r="E14" s="11" t="s">
        <v>6</v>
      </c>
      <c r="F14" s="81">
        <f>F15</f>
        <v>152.76</v>
      </c>
      <c r="G14" s="28">
        <f>G15</f>
        <v>0</v>
      </c>
      <c r="H14" s="28">
        <f t="shared" si="0"/>
        <v>362.22</v>
      </c>
      <c r="I14" s="28">
        <f t="shared" si="1"/>
        <v>181.11</v>
      </c>
      <c r="J14" s="68">
        <f>J15</f>
        <v>181.11</v>
      </c>
      <c r="K14" s="28">
        <f>K15</f>
        <v>0</v>
      </c>
      <c r="L14" s="28">
        <f t="shared" si="2"/>
        <v>203.64</v>
      </c>
      <c r="M14" s="68">
        <f>M15</f>
        <v>203.64</v>
      </c>
      <c r="N14" s="28">
        <f>N15</f>
        <v>0</v>
      </c>
      <c r="O14" s="106"/>
    </row>
    <row r="15" spans="1:16" ht="22.5">
      <c r="A15" s="47">
        <v>2</v>
      </c>
      <c r="B15" s="47">
        <v>1</v>
      </c>
      <c r="C15" s="47">
        <v>1</v>
      </c>
      <c r="D15" s="47">
        <v>1</v>
      </c>
      <c r="E15" s="12" t="s">
        <v>7</v>
      </c>
      <c r="F15" s="81">
        <v>152.76</v>
      </c>
      <c r="G15" s="28">
        <v>0</v>
      </c>
      <c r="H15" s="28">
        <f t="shared" si="0"/>
        <v>362.22</v>
      </c>
      <c r="I15" s="28">
        <f t="shared" si="1"/>
        <v>181.11</v>
      </c>
      <c r="J15" s="68">
        <v>181.11</v>
      </c>
      <c r="K15" s="28">
        <v>0</v>
      </c>
      <c r="L15" s="28">
        <f t="shared" si="2"/>
        <v>203.64</v>
      </c>
      <c r="M15" s="68">
        <v>203.64</v>
      </c>
      <c r="N15" s="28">
        <v>0</v>
      </c>
      <c r="O15" s="106"/>
    </row>
    <row r="16" spans="1:16" ht="14.25">
      <c r="A16" s="47">
        <v>2</v>
      </c>
      <c r="B16" s="47">
        <v>2</v>
      </c>
      <c r="C16" s="47"/>
      <c r="D16" s="47"/>
      <c r="E16" s="10" t="s">
        <v>9</v>
      </c>
      <c r="F16" s="81">
        <f>F17+F18+F21+F35+F36+F37+F38+F39+F46</f>
        <v>53.64</v>
      </c>
      <c r="G16" s="28">
        <f>G17+G18+G21+G35+G36+G37+G38+G39+G46</f>
        <v>0</v>
      </c>
      <c r="H16" s="28">
        <f t="shared" si="0"/>
        <v>109.22999999999999</v>
      </c>
      <c r="I16" s="28">
        <f t="shared" si="1"/>
        <v>57.989999999999995</v>
      </c>
      <c r="J16" s="68">
        <f>J17+J18+J21+J35+J36+J37+J38+J39+J46</f>
        <v>51.239999999999995</v>
      </c>
      <c r="K16" s="28">
        <f>K17+K18+K21+K35+K36+K37+K38+K39+K46</f>
        <v>6.75</v>
      </c>
      <c r="L16" s="28">
        <f t="shared" si="2"/>
        <v>64.91</v>
      </c>
      <c r="M16" s="68">
        <f>M17+M18+M21+M35+M36+M37+M38+M39+M46</f>
        <v>58.160000000000004</v>
      </c>
      <c r="N16" s="28">
        <f>N17+N18+N21+N35+N36+N37+N38+N39+N46</f>
        <v>6.75</v>
      </c>
      <c r="O16" s="106"/>
    </row>
    <row r="17" spans="1:15" ht="22.5">
      <c r="A17" s="47">
        <v>2</v>
      </c>
      <c r="B17" s="47">
        <v>2</v>
      </c>
      <c r="C17" s="47">
        <v>1</v>
      </c>
      <c r="D17" s="47"/>
      <c r="E17" s="11" t="s">
        <v>10</v>
      </c>
      <c r="F17" s="82">
        <v>0</v>
      </c>
      <c r="G17" s="30">
        <v>0</v>
      </c>
      <c r="H17" s="29">
        <f t="shared" si="0"/>
        <v>0</v>
      </c>
      <c r="I17" s="29">
        <f t="shared" si="1"/>
        <v>0</v>
      </c>
      <c r="J17" s="69">
        <v>0</v>
      </c>
      <c r="K17" s="30">
        <v>0</v>
      </c>
      <c r="L17" s="29">
        <f t="shared" si="2"/>
        <v>0</v>
      </c>
      <c r="M17" s="69">
        <v>0</v>
      </c>
      <c r="N17" s="30">
        <v>0</v>
      </c>
      <c r="O17" s="106"/>
    </row>
    <row r="18" spans="1:15" ht="14.25">
      <c r="A18" s="47">
        <v>2</v>
      </c>
      <c r="B18" s="47">
        <v>2</v>
      </c>
      <c r="C18" s="47">
        <v>2</v>
      </c>
      <c r="D18" s="47"/>
      <c r="E18" s="11" t="s">
        <v>11</v>
      </c>
      <c r="F18" s="83">
        <f>F19+F20</f>
        <v>2.5</v>
      </c>
      <c r="G18" s="32">
        <f>G19+G20</f>
        <v>0</v>
      </c>
      <c r="H18" s="29">
        <f t="shared" si="0"/>
        <v>8</v>
      </c>
      <c r="I18" s="29">
        <f t="shared" si="1"/>
        <v>4</v>
      </c>
      <c r="J18" s="70">
        <f>J19+J20</f>
        <v>4</v>
      </c>
      <c r="K18" s="32">
        <f>K19+K20</f>
        <v>0</v>
      </c>
      <c r="L18" s="29">
        <f t="shared" si="2"/>
        <v>4.75</v>
      </c>
      <c r="M18" s="70">
        <f>M19+M20</f>
        <v>4.75</v>
      </c>
      <c r="N18" s="32">
        <f>N19+N20</f>
        <v>0</v>
      </c>
      <c r="O18" s="106"/>
    </row>
    <row r="19" spans="1:15" ht="14.25">
      <c r="A19" s="47">
        <v>2</v>
      </c>
      <c r="B19" s="47">
        <v>2</v>
      </c>
      <c r="C19" s="47">
        <v>2</v>
      </c>
      <c r="D19" s="47">
        <v>1</v>
      </c>
      <c r="E19" s="12" t="s">
        <v>12</v>
      </c>
      <c r="F19" s="84">
        <v>2.5</v>
      </c>
      <c r="G19" s="34">
        <v>0</v>
      </c>
      <c r="H19" s="33">
        <f t="shared" si="0"/>
        <v>8</v>
      </c>
      <c r="I19" s="33">
        <f t="shared" si="1"/>
        <v>4</v>
      </c>
      <c r="J19" s="71">
        <v>4</v>
      </c>
      <c r="K19" s="34">
        <v>0</v>
      </c>
      <c r="L19" s="33">
        <f t="shared" si="2"/>
        <v>4.75</v>
      </c>
      <c r="M19" s="71">
        <v>4.75</v>
      </c>
      <c r="N19" s="34">
        <v>0</v>
      </c>
      <c r="O19" s="106"/>
    </row>
    <row r="20" spans="1:15" ht="14.25">
      <c r="A20" s="47">
        <v>2</v>
      </c>
      <c r="B20" s="47">
        <v>2</v>
      </c>
      <c r="C20" s="47">
        <v>2</v>
      </c>
      <c r="D20" s="47">
        <v>2</v>
      </c>
      <c r="E20" s="12" t="s">
        <v>13</v>
      </c>
      <c r="F20" s="84">
        <v>0</v>
      </c>
      <c r="G20" s="34">
        <v>0</v>
      </c>
      <c r="H20" s="33">
        <f t="shared" si="0"/>
        <v>0</v>
      </c>
      <c r="I20" s="33">
        <f t="shared" si="1"/>
        <v>0</v>
      </c>
      <c r="J20" s="71">
        <v>0</v>
      </c>
      <c r="K20" s="34">
        <v>0</v>
      </c>
      <c r="L20" s="33">
        <f t="shared" si="2"/>
        <v>0</v>
      </c>
      <c r="M20" s="71">
        <v>0</v>
      </c>
      <c r="N20" s="34">
        <v>0</v>
      </c>
      <c r="O20" s="106"/>
    </row>
    <row r="21" spans="1:15" ht="14.25">
      <c r="A21" s="47">
        <v>2</v>
      </c>
      <c r="B21" s="47">
        <v>2</v>
      </c>
      <c r="C21" s="47">
        <v>3</v>
      </c>
      <c r="D21" s="47"/>
      <c r="E21" s="11" t="s">
        <v>14</v>
      </c>
      <c r="F21" s="83">
        <f>F22+F23+F24+F25+F26+F27+F28+F29+F30+F31+F32+F33+F34</f>
        <v>9.08</v>
      </c>
      <c r="G21" s="31">
        <f>G22+G23+G24+G25+G26+G27+G28+G29+G30+G31+G32+G33+G34</f>
        <v>0</v>
      </c>
      <c r="H21" s="29">
        <f t="shared" si="0"/>
        <v>15.16</v>
      </c>
      <c r="I21" s="29">
        <f t="shared" si="1"/>
        <v>7.58</v>
      </c>
      <c r="J21" s="70">
        <f>J22+J23+J24+J25+J26+J27+J28+J29+J30+J31+J32+J33+J34</f>
        <v>7.58</v>
      </c>
      <c r="K21" s="31">
        <f>K22+K23+K24+K25+K26+K27+K28+K29+K30+K31+K32+K33+K34</f>
        <v>0</v>
      </c>
      <c r="L21" s="29">
        <f t="shared" si="2"/>
        <v>7.58</v>
      </c>
      <c r="M21" s="70">
        <f>M22+M23+M24+M25+M26+M27+M28+M29+M30+M31+M32+M33+M34</f>
        <v>7.58</v>
      </c>
      <c r="N21" s="31">
        <f>N22+N23+N24+N25+N26+N27+N28+N29+N30+N31+N32+N33+N34</f>
        <v>0</v>
      </c>
      <c r="O21" s="106"/>
    </row>
    <row r="22" spans="1:15" ht="78.75">
      <c r="A22" s="47">
        <v>2</v>
      </c>
      <c r="B22" s="47">
        <v>2</v>
      </c>
      <c r="C22" s="47">
        <v>3</v>
      </c>
      <c r="D22" s="47">
        <v>1</v>
      </c>
      <c r="E22" s="12" t="s">
        <v>15</v>
      </c>
      <c r="F22" s="84">
        <v>0.27</v>
      </c>
      <c r="G22" s="34"/>
      <c r="H22" s="33">
        <f t="shared" si="0"/>
        <v>0.54</v>
      </c>
      <c r="I22" s="33">
        <f t="shared" si="1"/>
        <v>0.27</v>
      </c>
      <c r="J22" s="71">
        <v>0.27</v>
      </c>
      <c r="K22" s="34"/>
      <c r="L22" s="33">
        <f t="shared" si="2"/>
        <v>0.27</v>
      </c>
      <c r="M22" s="71">
        <v>0.27</v>
      </c>
      <c r="N22" s="34"/>
      <c r="O22" s="106"/>
    </row>
    <row r="23" spans="1:15" ht="22.5">
      <c r="A23" s="47">
        <v>2</v>
      </c>
      <c r="B23" s="47">
        <v>2</v>
      </c>
      <c r="C23" s="47">
        <v>3</v>
      </c>
      <c r="D23" s="47">
        <v>2</v>
      </c>
      <c r="E23" s="13" t="s">
        <v>59</v>
      </c>
      <c r="F23" s="84">
        <v>0</v>
      </c>
      <c r="G23" s="34"/>
      <c r="H23" s="33">
        <f t="shared" si="0"/>
        <v>0</v>
      </c>
      <c r="I23" s="33">
        <f t="shared" si="1"/>
        <v>0</v>
      </c>
      <c r="J23" s="71">
        <v>0</v>
      </c>
      <c r="K23" s="34"/>
      <c r="L23" s="33">
        <f t="shared" si="2"/>
        <v>0</v>
      </c>
      <c r="M23" s="71">
        <v>0</v>
      </c>
      <c r="N23" s="34"/>
      <c r="O23" s="106"/>
    </row>
    <row r="24" spans="1:15" ht="78.75">
      <c r="A24" s="47">
        <v>2</v>
      </c>
      <c r="B24" s="47">
        <v>2</v>
      </c>
      <c r="C24" s="47">
        <v>3</v>
      </c>
      <c r="D24" s="47">
        <v>3</v>
      </c>
      <c r="E24" s="13" t="s">
        <v>16</v>
      </c>
      <c r="F24" s="84"/>
      <c r="G24" s="34"/>
      <c r="H24" s="33">
        <f t="shared" si="0"/>
        <v>0</v>
      </c>
      <c r="I24" s="33">
        <f t="shared" si="1"/>
        <v>0</v>
      </c>
      <c r="J24" s="71"/>
      <c r="K24" s="34"/>
      <c r="L24" s="33">
        <f t="shared" si="2"/>
        <v>0</v>
      </c>
      <c r="M24" s="71"/>
      <c r="N24" s="34"/>
      <c r="O24" s="106"/>
    </row>
    <row r="25" spans="1:15" ht="33.75">
      <c r="A25" s="47">
        <v>2</v>
      </c>
      <c r="B25" s="47">
        <v>2</v>
      </c>
      <c r="C25" s="47">
        <v>3</v>
      </c>
      <c r="D25" s="47">
        <v>4</v>
      </c>
      <c r="E25" s="12" t="s">
        <v>17</v>
      </c>
      <c r="F25" s="85">
        <v>0.5</v>
      </c>
      <c r="G25" s="35">
        <v>0</v>
      </c>
      <c r="H25" s="33">
        <f>I25+J25</f>
        <v>1</v>
      </c>
      <c r="I25" s="33">
        <f>J25+K25</f>
        <v>0.5</v>
      </c>
      <c r="J25" s="72">
        <v>0.5</v>
      </c>
      <c r="K25" s="35">
        <v>0</v>
      </c>
      <c r="L25" s="33">
        <f>M25+N25</f>
        <v>0.5</v>
      </c>
      <c r="M25" s="72">
        <v>0.5</v>
      </c>
      <c r="N25" s="35">
        <v>0</v>
      </c>
      <c r="O25" s="106"/>
    </row>
    <row r="26" spans="1:15" ht="33.75">
      <c r="A26" s="47">
        <v>2</v>
      </c>
      <c r="B26" s="47">
        <v>2</v>
      </c>
      <c r="C26" s="47">
        <v>3</v>
      </c>
      <c r="D26" s="47">
        <v>5</v>
      </c>
      <c r="E26" s="12" t="s">
        <v>18</v>
      </c>
      <c r="F26" s="85">
        <v>0.1</v>
      </c>
      <c r="G26" s="35">
        <v>0</v>
      </c>
      <c r="H26" s="33">
        <f t="shared" ref="H26:H45" si="3">I26+J26</f>
        <v>0.2</v>
      </c>
      <c r="I26" s="33">
        <f t="shared" ref="I26:I45" si="4">J26+K26</f>
        <v>0.1</v>
      </c>
      <c r="J26" s="72">
        <v>0.1</v>
      </c>
      <c r="K26" s="35">
        <v>0</v>
      </c>
      <c r="L26" s="33">
        <f t="shared" ref="L26:L45" si="5">M26+N26</f>
        <v>0.1</v>
      </c>
      <c r="M26" s="72">
        <v>0.1</v>
      </c>
      <c r="N26" s="35">
        <v>0</v>
      </c>
      <c r="O26" s="106"/>
    </row>
    <row r="27" spans="1:15" ht="33.75">
      <c r="A27" s="47">
        <v>2</v>
      </c>
      <c r="B27" s="47">
        <v>2</v>
      </c>
      <c r="C27" s="47">
        <v>3</v>
      </c>
      <c r="D27" s="47">
        <v>6</v>
      </c>
      <c r="E27" s="12" t="s">
        <v>60</v>
      </c>
      <c r="F27" s="84">
        <v>0.15</v>
      </c>
      <c r="G27" s="34"/>
      <c r="H27" s="33">
        <f t="shared" si="3"/>
        <v>0.3</v>
      </c>
      <c r="I27" s="33">
        <f t="shared" si="4"/>
        <v>0.15</v>
      </c>
      <c r="J27" s="71">
        <v>0.15</v>
      </c>
      <c r="K27" s="34"/>
      <c r="L27" s="33">
        <f t="shared" si="5"/>
        <v>0.15</v>
      </c>
      <c r="M27" s="71">
        <v>0.15</v>
      </c>
      <c r="N27" s="34"/>
      <c r="O27" s="106"/>
    </row>
    <row r="28" spans="1:15" ht="33.75">
      <c r="A28" s="47">
        <v>2</v>
      </c>
      <c r="B28" s="47">
        <v>2</v>
      </c>
      <c r="C28" s="47">
        <v>3</v>
      </c>
      <c r="D28" s="47">
        <v>7</v>
      </c>
      <c r="E28" s="14" t="s">
        <v>61</v>
      </c>
      <c r="F28" s="84">
        <v>0.4</v>
      </c>
      <c r="G28" s="34"/>
      <c r="H28" s="33">
        <f t="shared" si="3"/>
        <v>0.8</v>
      </c>
      <c r="I28" s="33">
        <f t="shared" si="4"/>
        <v>0.4</v>
      </c>
      <c r="J28" s="71">
        <v>0.4</v>
      </c>
      <c r="K28" s="34"/>
      <c r="L28" s="33">
        <f t="shared" si="5"/>
        <v>0.4</v>
      </c>
      <c r="M28" s="71">
        <v>0.4</v>
      </c>
      <c r="N28" s="34"/>
      <c r="O28" s="106"/>
    </row>
    <row r="29" spans="1:15" ht="45">
      <c r="A29" s="47">
        <v>2</v>
      </c>
      <c r="B29" s="47">
        <v>2</v>
      </c>
      <c r="C29" s="47">
        <v>3</v>
      </c>
      <c r="D29" s="47">
        <v>8</v>
      </c>
      <c r="E29" s="12" t="s">
        <v>19</v>
      </c>
      <c r="F29" s="84"/>
      <c r="G29" s="34"/>
      <c r="H29" s="33">
        <f t="shared" si="3"/>
        <v>0</v>
      </c>
      <c r="I29" s="33">
        <f t="shared" si="4"/>
        <v>0</v>
      </c>
      <c r="J29" s="71">
        <v>0</v>
      </c>
      <c r="K29" s="34"/>
      <c r="L29" s="33">
        <f t="shared" si="5"/>
        <v>0</v>
      </c>
      <c r="M29" s="71">
        <v>0</v>
      </c>
      <c r="N29" s="34"/>
      <c r="O29" s="106"/>
    </row>
    <row r="30" spans="1:15" ht="67.5">
      <c r="A30" s="47">
        <v>2</v>
      </c>
      <c r="B30" s="47">
        <v>2</v>
      </c>
      <c r="C30" s="47">
        <v>3</v>
      </c>
      <c r="D30" s="47">
        <v>9</v>
      </c>
      <c r="E30" s="12" t="s">
        <v>62</v>
      </c>
      <c r="F30" s="84"/>
      <c r="G30" s="34"/>
      <c r="H30" s="33">
        <f t="shared" si="3"/>
        <v>0</v>
      </c>
      <c r="I30" s="33">
        <f t="shared" si="4"/>
        <v>0</v>
      </c>
      <c r="J30" s="71">
        <v>0</v>
      </c>
      <c r="K30" s="34"/>
      <c r="L30" s="33">
        <f t="shared" si="5"/>
        <v>0</v>
      </c>
      <c r="M30" s="71">
        <v>0</v>
      </c>
      <c r="N30" s="34"/>
      <c r="O30" s="106"/>
    </row>
    <row r="31" spans="1:15" ht="14.25">
      <c r="A31" s="47">
        <v>2</v>
      </c>
      <c r="B31" s="47">
        <v>2</v>
      </c>
      <c r="C31" s="47">
        <v>3</v>
      </c>
      <c r="D31" s="47">
        <v>10</v>
      </c>
      <c r="E31" s="12" t="s">
        <v>20</v>
      </c>
      <c r="F31" s="84">
        <v>1.5</v>
      </c>
      <c r="G31" s="34"/>
      <c r="H31" s="33">
        <f t="shared" si="3"/>
        <v>3</v>
      </c>
      <c r="I31" s="33">
        <f t="shared" si="4"/>
        <v>1.5</v>
      </c>
      <c r="J31" s="71">
        <v>1.5</v>
      </c>
      <c r="K31" s="34"/>
      <c r="L31" s="33">
        <f t="shared" si="5"/>
        <v>1.5</v>
      </c>
      <c r="M31" s="71">
        <v>1.5</v>
      </c>
      <c r="N31" s="34"/>
      <c r="O31" s="106"/>
    </row>
    <row r="32" spans="1:15" ht="22.5">
      <c r="A32" s="47">
        <v>2</v>
      </c>
      <c r="B32" s="47">
        <v>2</v>
      </c>
      <c r="C32" s="47">
        <v>3</v>
      </c>
      <c r="D32" s="47">
        <v>11</v>
      </c>
      <c r="E32" s="12" t="s">
        <v>21</v>
      </c>
      <c r="F32" s="84">
        <v>0.06</v>
      </c>
      <c r="G32" s="34"/>
      <c r="H32" s="33">
        <f t="shared" si="3"/>
        <v>0.12</v>
      </c>
      <c r="I32" s="33">
        <f t="shared" si="4"/>
        <v>0.06</v>
      </c>
      <c r="J32" s="71">
        <v>0.06</v>
      </c>
      <c r="K32" s="34"/>
      <c r="L32" s="33">
        <f t="shared" si="5"/>
        <v>0.06</v>
      </c>
      <c r="M32" s="71">
        <v>0.06</v>
      </c>
      <c r="N32" s="34"/>
      <c r="O32" s="106"/>
    </row>
    <row r="33" spans="1:15" ht="14.25">
      <c r="A33" s="47">
        <v>2</v>
      </c>
      <c r="B33" s="47">
        <v>2</v>
      </c>
      <c r="C33" s="47">
        <v>3</v>
      </c>
      <c r="D33" s="47">
        <v>12</v>
      </c>
      <c r="E33" s="12" t="s">
        <v>22</v>
      </c>
      <c r="F33" s="85">
        <v>6</v>
      </c>
      <c r="G33" s="33">
        <v>0</v>
      </c>
      <c r="H33" s="33">
        <f t="shared" si="3"/>
        <v>9</v>
      </c>
      <c r="I33" s="33">
        <f t="shared" si="4"/>
        <v>4.5</v>
      </c>
      <c r="J33" s="72">
        <v>4.5</v>
      </c>
      <c r="K33" s="33">
        <v>0</v>
      </c>
      <c r="L33" s="33">
        <f t="shared" si="5"/>
        <v>4.5</v>
      </c>
      <c r="M33" s="72">
        <v>4.5</v>
      </c>
      <c r="N33" s="33">
        <v>0</v>
      </c>
      <c r="O33" s="106"/>
    </row>
    <row r="34" spans="1:15" ht="33.75">
      <c r="A34" s="47">
        <v>2</v>
      </c>
      <c r="B34" s="47">
        <v>2</v>
      </c>
      <c r="C34" s="47">
        <v>3</v>
      </c>
      <c r="D34" s="47">
        <v>14</v>
      </c>
      <c r="E34" s="12" t="s">
        <v>23</v>
      </c>
      <c r="F34" s="84">
        <v>0.1</v>
      </c>
      <c r="G34" s="34"/>
      <c r="H34" s="33">
        <f t="shared" si="3"/>
        <v>0.2</v>
      </c>
      <c r="I34" s="33">
        <f t="shared" si="4"/>
        <v>0.1</v>
      </c>
      <c r="J34" s="72">
        <v>0.1</v>
      </c>
      <c r="K34" s="34"/>
      <c r="L34" s="33">
        <f t="shared" si="5"/>
        <v>0.1</v>
      </c>
      <c r="M34" s="72">
        <v>0.1</v>
      </c>
      <c r="N34" s="34"/>
      <c r="O34" s="106"/>
    </row>
    <row r="35" spans="1:15" ht="22.5">
      <c r="A35" s="47">
        <v>2</v>
      </c>
      <c r="B35" s="47">
        <v>2</v>
      </c>
      <c r="C35" s="47">
        <v>4</v>
      </c>
      <c r="D35" s="47"/>
      <c r="E35" s="11" t="s">
        <v>24</v>
      </c>
      <c r="F35" s="82">
        <v>0.4</v>
      </c>
      <c r="G35" s="30">
        <v>0</v>
      </c>
      <c r="H35" s="29">
        <f t="shared" si="3"/>
        <v>0.8</v>
      </c>
      <c r="I35" s="29">
        <f t="shared" si="4"/>
        <v>0.4</v>
      </c>
      <c r="J35" s="69">
        <v>0.4</v>
      </c>
      <c r="K35" s="30">
        <v>0</v>
      </c>
      <c r="L35" s="29">
        <f t="shared" si="5"/>
        <v>0.4</v>
      </c>
      <c r="M35" s="69">
        <v>0.4</v>
      </c>
      <c r="N35" s="30">
        <v>0</v>
      </c>
      <c r="O35" s="106"/>
    </row>
    <row r="36" spans="1:15" ht="14.25">
      <c r="A36" s="47">
        <v>2</v>
      </c>
      <c r="B36" s="47">
        <v>2</v>
      </c>
      <c r="C36" s="47">
        <v>5</v>
      </c>
      <c r="D36" s="47"/>
      <c r="E36" s="11" t="s">
        <v>63</v>
      </c>
      <c r="F36" s="82"/>
      <c r="G36" s="30"/>
      <c r="H36" s="29">
        <f t="shared" si="3"/>
        <v>0</v>
      </c>
      <c r="I36" s="29">
        <f t="shared" si="4"/>
        <v>0</v>
      </c>
      <c r="J36" s="69"/>
      <c r="K36" s="30"/>
      <c r="L36" s="29">
        <f t="shared" si="5"/>
        <v>0</v>
      </c>
      <c r="M36" s="69"/>
      <c r="N36" s="30"/>
      <c r="O36" s="106"/>
    </row>
    <row r="37" spans="1:15" ht="14.25">
      <c r="A37" s="47">
        <v>2</v>
      </c>
      <c r="B37" s="47">
        <v>2</v>
      </c>
      <c r="C37" s="47">
        <v>6</v>
      </c>
      <c r="D37" s="47"/>
      <c r="E37" s="11" t="s">
        <v>64</v>
      </c>
      <c r="F37" s="82">
        <v>0.5</v>
      </c>
      <c r="G37" s="30"/>
      <c r="H37" s="29">
        <f t="shared" si="3"/>
        <v>1</v>
      </c>
      <c r="I37" s="29">
        <f t="shared" si="4"/>
        <v>0.5</v>
      </c>
      <c r="J37" s="69">
        <v>0.5</v>
      </c>
      <c r="K37" s="30"/>
      <c r="L37" s="29">
        <f t="shared" si="5"/>
        <v>0.5</v>
      </c>
      <c r="M37" s="69">
        <v>0.5</v>
      </c>
      <c r="N37" s="30"/>
      <c r="O37" s="106"/>
    </row>
    <row r="38" spans="1:15" ht="45">
      <c r="A38" s="47">
        <v>2</v>
      </c>
      <c r="B38" s="47">
        <v>2</v>
      </c>
      <c r="C38" s="47">
        <v>7</v>
      </c>
      <c r="D38" s="47"/>
      <c r="E38" s="11" t="s">
        <v>25</v>
      </c>
      <c r="F38" s="82">
        <v>0</v>
      </c>
      <c r="G38" s="30">
        <v>0</v>
      </c>
      <c r="H38" s="29">
        <f t="shared" si="3"/>
        <v>4.75</v>
      </c>
      <c r="I38" s="29">
        <f t="shared" si="4"/>
        <v>4.75</v>
      </c>
      <c r="J38" s="69">
        <v>0</v>
      </c>
      <c r="K38" s="30">
        <v>4.75</v>
      </c>
      <c r="L38" s="29">
        <f t="shared" si="5"/>
        <v>4.75</v>
      </c>
      <c r="M38" s="69">
        <v>0</v>
      </c>
      <c r="N38" s="30">
        <v>4.75</v>
      </c>
      <c r="O38" s="106"/>
    </row>
    <row r="39" spans="1:15" ht="33.75">
      <c r="A39" s="47">
        <v>2</v>
      </c>
      <c r="B39" s="47">
        <v>2</v>
      </c>
      <c r="C39" s="47">
        <v>8</v>
      </c>
      <c r="D39" s="47"/>
      <c r="E39" s="11" t="s">
        <v>26</v>
      </c>
      <c r="F39" s="86">
        <f>SUM(F40:F45)</f>
        <v>11.2</v>
      </c>
      <c r="G39" s="32">
        <f>SUM(G40:G45)</f>
        <v>0</v>
      </c>
      <c r="H39" s="29">
        <f t="shared" si="3"/>
        <v>18.399999999999999</v>
      </c>
      <c r="I39" s="29">
        <f t="shared" si="4"/>
        <v>9.1999999999999993</v>
      </c>
      <c r="J39" s="73">
        <f>SUM(J40:J45)</f>
        <v>9.1999999999999993</v>
      </c>
      <c r="K39" s="32">
        <f>SUM(K40:K45)</f>
        <v>0</v>
      </c>
      <c r="L39" s="29">
        <f t="shared" si="5"/>
        <v>9.1999999999999993</v>
      </c>
      <c r="M39" s="73">
        <f>SUM(M40:M45)</f>
        <v>9.1999999999999993</v>
      </c>
      <c r="N39" s="32">
        <f>SUM(N40:N45)</f>
        <v>0</v>
      </c>
      <c r="O39" s="106"/>
    </row>
    <row r="40" spans="1:15" ht="22.5">
      <c r="A40" s="47">
        <v>2</v>
      </c>
      <c r="B40" s="47">
        <v>2</v>
      </c>
      <c r="C40" s="47">
        <v>8</v>
      </c>
      <c r="D40" s="47">
        <v>1</v>
      </c>
      <c r="E40" s="12" t="s">
        <v>27</v>
      </c>
      <c r="F40" s="84">
        <v>7</v>
      </c>
      <c r="G40" s="34">
        <v>0</v>
      </c>
      <c r="H40" s="33">
        <f t="shared" si="3"/>
        <v>12</v>
      </c>
      <c r="I40" s="33">
        <f t="shared" si="4"/>
        <v>6</v>
      </c>
      <c r="J40" s="71">
        <v>6</v>
      </c>
      <c r="K40" s="34">
        <v>0</v>
      </c>
      <c r="L40" s="33">
        <f t="shared" si="5"/>
        <v>6</v>
      </c>
      <c r="M40" s="71">
        <v>6</v>
      </c>
      <c r="N40" s="34">
        <v>0</v>
      </c>
      <c r="O40" s="106"/>
    </row>
    <row r="41" spans="1:15" ht="22.5">
      <c r="A41" s="47">
        <v>2</v>
      </c>
      <c r="B41" s="47">
        <v>2</v>
      </c>
      <c r="C41" s="47">
        <v>8</v>
      </c>
      <c r="D41" s="47">
        <v>2</v>
      </c>
      <c r="E41" s="12" t="s">
        <v>28</v>
      </c>
      <c r="F41" s="84">
        <v>2</v>
      </c>
      <c r="G41" s="34">
        <v>0</v>
      </c>
      <c r="H41" s="33">
        <f t="shared" si="3"/>
        <v>4</v>
      </c>
      <c r="I41" s="33">
        <f t="shared" si="4"/>
        <v>2</v>
      </c>
      <c r="J41" s="71">
        <v>2</v>
      </c>
      <c r="K41" s="34">
        <v>0</v>
      </c>
      <c r="L41" s="33">
        <f t="shared" si="5"/>
        <v>2</v>
      </c>
      <c r="M41" s="71">
        <v>2</v>
      </c>
      <c r="N41" s="34">
        <v>0</v>
      </c>
      <c r="O41" s="106"/>
    </row>
    <row r="42" spans="1:15" ht="33.75">
      <c r="A42" s="47">
        <v>2</v>
      </c>
      <c r="B42" s="47">
        <v>2</v>
      </c>
      <c r="C42" s="47">
        <v>8</v>
      </c>
      <c r="D42" s="47">
        <v>3</v>
      </c>
      <c r="E42" s="12" t="s">
        <v>29</v>
      </c>
      <c r="F42" s="84">
        <v>2</v>
      </c>
      <c r="G42" s="34"/>
      <c r="H42" s="33">
        <f t="shared" si="3"/>
        <v>2</v>
      </c>
      <c r="I42" s="33">
        <f t="shared" si="4"/>
        <v>1</v>
      </c>
      <c r="J42" s="71">
        <v>1</v>
      </c>
      <c r="K42" s="34"/>
      <c r="L42" s="33">
        <f t="shared" si="5"/>
        <v>1</v>
      </c>
      <c r="M42" s="71">
        <v>1</v>
      </c>
      <c r="N42" s="34"/>
      <c r="O42" s="106"/>
    </row>
    <row r="43" spans="1:15" ht="33.75">
      <c r="A43" s="47">
        <v>2</v>
      </c>
      <c r="B43" s="47">
        <v>2</v>
      </c>
      <c r="C43" s="47">
        <v>8</v>
      </c>
      <c r="D43" s="47">
        <v>4</v>
      </c>
      <c r="E43" s="12" t="s">
        <v>30</v>
      </c>
      <c r="F43" s="84">
        <v>0</v>
      </c>
      <c r="G43" s="34">
        <v>0</v>
      </c>
      <c r="H43" s="33">
        <f t="shared" si="3"/>
        <v>0</v>
      </c>
      <c r="I43" s="33">
        <f t="shared" si="4"/>
        <v>0</v>
      </c>
      <c r="J43" s="71">
        <v>0</v>
      </c>
      <c r="K43" s="34">
        <v>0</v>
      </c>
      <c r="L43" s="33">
        <f t="shared" si="5"/>
        <v>0</v>
      </c>
      <c r="M43" s="71">
        <v>0</v>
      </c>
      <c r="N43" s="34">
        <v>0</v>
      </c>
      <c r="O43" s="106"/>
    </row>
    <row r="44" spans="1:15" ht="45">
      <c r="A44" s="47">
        <v>2</v>
      </c>
      <c r="B44" s="47">
        <v>2</v>
      </c>
      <c r="C44" s="47">
        <v>8</v>
      </c>
      <c r="D44" s="47">
        <v>5</v>
      </c>
      <c r="E44" s="12" t="s">
        <v>65</v>
      </c>
      <c r="F44" s="84"/>
      <c r="G44" s="34">
        <v>0</v>
      </c>
      <c r="H44" s="33">
        <f t="shared" si="3"/>
        <v>0</v>
      </c>
      <c r="I44" s="33">
        <f t="shared" si="4"/>
        <v>0</v>
      </c>
      <c r="J44" s="71">
        <v>0</v>
      </c>
      <c r="K44" s="34">
        <v>0</v>
      </c>
      <c r="L44" s="33">
        <f t="shared" si="5"/>
        <v>0</v>
      </c>
      <c r="M44" s="71">
        <v>0</v>
      </c>
      <c r="N44" s="34">
        <v>0</v>
      </c>
      <c r="O44" s="106"/>
    </row>
    <row r="45" spans="1:15" ht="67.5">
      <c r="A45" s="47">
        <v>2</v>
      </c>
      <c r="B45" s="47">
        <v>2</v>
      </c>
      <c r="C45" s="47">
        <v>8</v>
      </c>
      <c r="D45" s="47">
        <v>6</v>
      </c>
      <c r="E45" s="12" t="s">
        <v>31</v>
      </c>
      <c r="F45" s="84">
        <v>0.2</v>
      </c>
      <c r="G45" s="34">
        <v>0</v>
      </c>
      <c r="H45" s="33">
        <f t="shared" si="3"/>
        <v>0.4</v>
      </c>
      <c r="I45" s="33">
        <f t="shared" si="4"/>
        <v>0.2</v>
      </c>
      <c r="J45" s="71">
        <v>0.2</v>
      </c>
      <c r="K45" s="34">
        <v>0</v>
      </c>
      <c r="L45" s="33">
        <f t="shared" si="5"/>
        <v>0.2</v>
      </c>
      <c r="M45" s="71">
        <v>0.2</v>
      </c>
      <c r="N45" s="34">
        <v>0</v>
      </c>
      <c r="O45" s="106"/>
    </row>
    <row r="46" spans="1:15" ht="22.5">
      <c r="A46" s="47">
        <v>2</v>
      </c>
      <c r="B46" s="47">
        <v>2</v>
      </c>
      <c r="C46" s="47">
        <v>10</v>
      </c>
      <c r="D46" s="47"/>
      <c r="E46" s="11" t="s">
        <v>32</v>
      </c>
      <c r="F46" s="86">
        <f>SUM(F47:F58)</f>
        <v>29.96</v>
      </c>
      <c r="G46" s="32">
        <f>SUM(G47:G58)</f>
        <v>0</v>
      </c>
      <c r="H46" s="29">
        <f>I46+J46</f>
        <v>61.12</v>
      </c>
      <c r="I46" s="29">
        <f>J46+K46</f>
        <v>31.56</v>
      </c>
      <c r="J46" s="73">
        <f>SUM(J47:J58)</f>
        <v>29.56</v>
      </c>
      <c r="K46" s="32">
        <f>SUM(K47:K58)</f>
        <v>2</v>
      </c>
      <c r="L46" s="29">
        <f>M46+N46</f>
        <v>37.730000000000004</v>
      </c>
      <c r="M46" s="73">
        <f>SUM(M47:M58)</f>
        <v>35.730000000000004</v>
      </c>
      <c r="N46" s="32">
        <f>SUM(N47:N58)</f>
        <v>2</v>
      </c>
      <c r="O46" s="106"/>
    </row>
    <row r="47" spans="1:15" ht="22.5">
      <c r="A47" s="47">
        <v>2</v>
      </c>
      <c r="B47" s="47">
        <v>2</v>
      </c>
      <c r="C47" s="47">
        <v>10</v>
      </c>
      <c r="D47" s="47">
        <v>1</v>
      </c>
      <c r="E47" s="12" t="s">
        <v>33</v>
      </c>
      <c r="F47" s="87"/>
      <c r="G47" s="36"/>
      <c r="H47" s="26">
        <f t="shared" ref="H47:H94" si="6">I47+J47</f>
        <v>0</v>
      </c>
      <c r="I47" s="26">
        <f t="shared" ref="I47:I94" si="7">J47+K47</f>
        <v>0</v>
      </c>
      <c r="J47" s="74"/>
      <c r="K47" s="36"/>
      <c r="L47" s="26">
        <f t="shared" ref="L47:L94" si="8">M47+N47</f>
        <v>0</v>
      </c>
      <c r="M47" s="74"/>
      <c r="N47" s="36"/>
      <c r="O47" s="106"/>
    </row>
    <row r="48" spans="1:15" ht="22.5">
      <c r="A48" s="47">
        <v>2</v>
      </c>
      <c r="B48" s="47">
        <v>2</v>
      </c>
      <c r="C48" s="47">
        <v>10</v>
      </c>
      <c r="D48" s="47">
        <v>3</v>
      </c>
      <c r="E48" s="12" t="s">
        <v>34</v>
      </c>
      <c r="F48" s="88">
        <v>0</v>
      </c>
      <c r="G48" s="36">
        <v>0</v>
      </c>
      <c r="H48" s="33">
        <f t="shared" si="6"/>
        <v>0</v>
      </c>
      <c r="I48" s="33">
        <f t="shared" si="7"/>
        <v>0</v>
      </c>
      <c r="J48" s="75">
        <v>0</v>
      </c>
      <c r="K48" s="36">
        <v>0</v>
      </c>
      <c r="L48" s="33">
        <f t="shared" si="8"/>
        <v>0</v>
      </c>
      <c r="M48" s="75">
        <v>0</v>
      </c>
      <c r="N48" s="36">
        <v>0</v>
      </c>
      <c r="O48" s="106"/>
    </row>
    <row r="49" spans="1:15" ht="67.5">
      <c r="A49" s="47">
        <v>2</v>
      </c>
      <c r="B49" s="47">
        <v>2</v>
      </c>
      <c r="C49" s="47">
        <v>10</v>
      </c>
      <c r="D49" s="47">
        <v>4</v>
      </c>
      <c r="E49" s="12" t="s">
        <v>35</v>
      </c>
      <c r="F49" s="88"/>
      <c r="G49" s="36"/>
      <c r="H49" s="26">
        <f t="shared" si="6"/>
        <v>0</v>
      </c>
      <c r="I49" s="26">
        <f t="shared" si="7"/>
        <v>0</v>
      </c>
      <c r="J49" s="75"/>
      <c r="K49" s="36"/>
      <c r="L49" s="26">
        <f t="shared" si="8"/>
        <v>0</v>
      </c>
      <c r="M49" s="75"/>
      <c r="N49" s="36"/>
      <c r="O49" s="106"/>
    </row>
    <row r="50" spans="1:15" ht="14.25">
      <c r="A50" s="47">
        <v>2</v>
      </c>
      <c r="B50" s="47">
        <v>2</v>
      </c>
      <c r="C50" s="47">
        <v>10</v>
      </c>
      <c r="D50" s="47">
        <v>5</v>
      </c>
      <c r="E50" s="12" t="s">
        <v>66</v>
      </c>
      <c r="F50" s="88"/>
      <c r="G50" s="36"/>
      <c r="H50" s="26">
        <f t="shared" si="6"/>
        <v>0</v>
      </c>
      <c r="I50" s="26">
        <f t="shared" si="7"/>
        <v>0</v>
      </c>
      <c r="J50" s="75"/>
      <c r="K50" s="36"/>
      <c r="L50" s="26">
        <f t="shared" si="8"/>
        <v>0</v>
      </c>
      <c r="M50" s="75"/>
      <c r="N50" s="36"/>
      <c r="O50" s="106"/>
    </row>
    <row r="51" spans="1:15" ht="67.5">
      <c r="A51" s="47">
        <v>2</v>
      </c>
      <c r="B51" s="47">
        <v>2</v>
      </c>
      <c r="C51" s="47">
        <v>10</v>
      </c>
      <c r="D51" s="47">
        <v>6</v>
      </c>
      <c r="E51" s="12" t="s">
        <v>67</v>
      </c>
      <c r="F51" s="88"/>
      <c r="G51" s="36"/>
      <c r="H51" s="26">
        <f t="shared" si="6"/>
        <v>0</v>
      </c>
      <c r="I51" s="26">
        <f t="shared" si="7"/>
        <v>0</v>
      </c>
      <c r="J51" s="75"/>
      <c r="K51" s="36"/>
      <c r="L51" s="26">
        <f t="shared" si="8"/>
        <v>0</v>
      </c>
      <c r="M51" s="75"/>
      <c r="N51" s="36"/>
      <c r="O51" s="106"/>
    </row>
    <row r="52" spans="1:15" ht="45">
      <c r="A52" s="47">
        <v>2</v>
      </c>
      <c r="B52" s="47">
        <v>2</v>
      </c>
      <c r="C52" s="47">
        <v>10</v>
      </c>
      <c r="D52" s="47">
        <v>7</v>
      </c>
      <c r="E52" s="12" t="s">
        <v>36</v>
      </c>
      <c r="F52" s="88"/>
      <c r="G52" s="36"/>
      <c r="H52" s="26">
        <f t="shared" si="6"/>
        <v>0</v>
      </c>
      <c r="I52" s="26">
        <f t="shared" si="7"/>
        <v>0</v>
      </c>
      <c r="J52" s="75"/>
      <c r="K52" s="36"/>
      <c r="L52" s="26">
        <f t="shared" si="8"/>
        <v>0</v>
      </c>
      <c r="M52" s="75"/>
      <c r="N52" s="36"/>
      <c r="O52" s="106"/>
    </row>
    <row r="53" spans="1:15" ht="22.5">
      <c r="A53" s="47">
        <v>2</v>
      </c>
      <c r="B53" s="47">
        <v>2</v>
      </c>
      <c r="C53" s="47">
        <v>10</v>
      </c>
      <c r="D53" s="47">
        <v>8</v>
      </c>
      <c r="E53" s="12" t="s">
        <v>37</v>
      </c>
      <c r="F53" s="88"/>
      <c r="G53" s="36"/>
      <c r="H53" s="26">
        <f t="shared" si="6"/>
        <v>0.25</v>
      </c>
      <c r="I53" s="26">
        <f t="shared" si="7"/>
        <v>0.25</v>
      </c>
      <c r="J53" s="75"/>
      <c r="K53" s="36">
        <v>0.25</v>
      </c>
      <c r="L53" s="26">
        <f t="shared" si="8"/>
        <v>0.25</v>
      </c>
      <c r="M53" s="75"/>
      <c r="N53" s="36">
        <v>0.25</v>
      </c>
      <c r="O53" s="106"/>
    </row>
    <row r="54" spans="1:15" ht="22.5">
      <c r="A54" s="47">
        <v>2</v>
      </c>
      <c r="B54" s="47">
        <v>2</v>
      </c>
      <c r="C54" s="47">
        <v>10</v>
      </c>
      <c r="D54" s="47">
        <v>9</v>
      </c>
      <c r="E54" s="12" t="s">
        <v>38</v>
      </c>
      <c r="F54" s="88"/>
      <c r="G54" s="36"/>
      <c r="H54" s="26">
        <f t="shared" si="6"/>
        <v>0</v>
      </c>
      <c r="I54" s="26">
        <f t="shared" si="7"/>
        <v>0</v>
      </c>
      <c r="J54" s="75"/>
      <c r="K54" s="36"/>
      <c r="L54" s="26">
        <f t="shared" si="8"/>
        <v>0</v>
      </c>
      <c r="M54" s="75"/>
      <c r="N54" s="36"/>
      <c r="O54" s="106"/>
    </row>
    <row r="55" spans="1:15" ht="22.5">
      <c r="A55" s="47">
        <v>2</v>
      </c>
      <c r="B55" s="47">
        <v>2</v>
      </c>
      <c r="C55" s="47">
        <v>10</v>
      </c>
      <c r="D55" s="47">
        <v>10</v>
      </c>
      <c r="E55" s="12" t="s">
        <v>39</v>
      </c>
      <c r="F55" s="88"/>
      <c r="G55" s="36"/>
      <c r="H55" s="26">
        <f t="shared" si="6"/>
        <v>0</v>
      </c>
      <c r="I55" s="26">
        <f t="shared" si="7"/>
        <v>0</v>
      </c>
      <c r="J55" s="75"/>
      <c r="K55" s="36"/>
      <c r="L55" s="26">
        <f t="shared" si="8"/>
        <v>0</v>
      </c>
      <c r="M55" s="75"/>
      <c r="N55" s="36"/>
      <c r="O55" s="106"/>
    </row>
    <row r="56" spans="1:15" ht="14.25">
      <c r="A56" s="47">
        <v>2</v>
      </c>
      <c r="B56" s="47">
        <v>2</v>
      </c>
      <c r="C56" s="47">
        <v>10</v>
      </c>
      <c r="D56" s="47">
        <v>11</v>
      </c>
      <c r="E56" s="12" t="s">
        <v>68</v>
      </c>
      <c r="F56" s="88"/>
      <c r="G56" s="36"/>
      <c r="H56" s="26">
        <f t="shared" si="6"/>
        <v>0</v>
      </c>
      <c r="I56" s="26">
        <f t="shared" si="7"/>
        <v>0</v>
      </c>
      <c r="J56" s="75"/>
      <c r="K56" s="36"/>
      <c r="L56" s="26">
        <f t="shared" si="8"/>
        <v>0</v>
      </c>
      <c r="M56" s="75"/>
      <c r="N56" s="36"/>
      <c r="O56" s="106"/>
    </row>
    <row r="57" spans="1:15" ht="56.25">
      <c r="A57" s="47">
        <v>2</v>
      </c>
      <c r="B57" s="47">
        <v>2</v>
      </c>
      <c r="C57" s="47">
        <v>10</v>
      </c>
      <c r="D57" s="47">
        <v>12</v>
      </c>
      <c r="E57" s="12" t="s">
        <v>69</v>
      </c>
      <c r="F57" s="88">
        <v>17.600000000000001</v>
      </c>
      <c r="G57" s="36"/>
      <c r="H57" s="26">
        <f t="shared" si="6"/>
        <v>34.4</v>
      </c>
      <c r="I57" s="26">
        <f t="shared" si="7"/>
        <v>17.2</v>
      </c>
      <c r="J57" s="75">
        <v>17.2</v>
      </c>
      <c r="K57" s="36"/>
      <c r="L57" s="26">
        <f t="shared" si="8"/>
        <v>17.2</v>
      </c>
      <c r="M57" s="75">
        <v>17.2</v>
      </c>
      <c r="N57" s="36"/>
      <c r="O57" s="106"/>
    </row>
    <row r="58" spans="1:15" ht="45">
      <c r="A58" s="47">
        <v>2</v>
      </c>
      <c r="B58" s="47">
        <v>2</v>
      </c>
      <c r="C58" s="47">
        <v>10</v>
      </c>
      <c r="D58" s="47">
        <v>14</v>
      </c>
      <c r="E58" s="12" t="s">
        <v>40</v>
      </c>
      <c r="F58" s="88">
        <v>12.36</v>
      </c>
      <c r="G58" s="36">
        <v>0</v>
      </c>
      <c r="H58" s="33">
        <f t="shared" si="6"/>
        <v>26.47</v>
      </c>
      <c r="I58" s="33">
        <f t="shared" si="7"/>
        <v>14.11</v>
      </c>
      <c r="J58" s="75">
        <v>12.36</v>
      </c>
      <c r="K58" s="36">
        <v>1.75</v>
      </c>
      <c r="L58" s="33">
        <f t="shared" si="8"/>
        <v>20.28</v>
      </c>
      <c r="M58" s="75">
        <v>18.53</v>
      </c>
      <c r="N58" s="36">
        <v>1.75</v>
      </c>
      <c r="O58" s="106"/>
    </row>
    <row r="59" spans="1:15" ht="22.5">
      <c r="A59" s="47">
        <v>2</v>
      </c>
      <c r="B59" s="47">
        <v>3</v>
      </c>
      <c r="C59" s="47"/>
      <c r="D59" s="47"/>
      <c r="E59" s="10" t="s">
        <v>70</v>
      </c>
      <c r="F59" s="89"/>
      <c r="G59" s="37"/>
      <c r="H59" s="28">
        <f t="shared" si="6"/>
        <v>0</v>
      </c>
      <c r="I59" s="28">
        <f t="shared" si="7"/>
        <v>0</v>
      </c>
      <c r="J59" s="76"/>
      <c r="K59" s="37"/>
      <c r="L59" s="28">
        <f t="shared" si="8"/>
        <v>0</v>
      </c>
      <c r="M59" s="76"/>
      <c r="N59" s="37"/>
      <c r="O59" s="106"/>
    </row>
    <row r="60" spans="1:15" ht="14.25">
      <c r="A60" s="47">
        <v>2</v>
      </c>
      <c r="B60" s="47">
        <v>4</v>
      </c>
      <c r="C60" s="47"/>
      <c r="D60" s="47"/>
      <c r="E60" s="10" t="s">
        <v>71</v>
      </c>
      <c r="F60" s="90">
        <f>F61+F66+F67</f>
        <v>0</v>
      </c>
      <c r="G60" s="38">
        <f>G61+G66+G67</f>
        <v>0</v>
      </c>
      <c r="H60" s="28">
        <f t="shared" si="6"/>
        <v>0</v>
      </c>
      <c r="I60" s="28">
        <f t="shared" si="7"/>
        <v>0</v>
      </c>
      <c r="J60" s="77">
        <f>J61+J66+J67</f>
        <v>0</v>
      </c>
      <c r="K60" s="38">
        <f>K61+K66+K67</f>
        <v>0</v>
      </c>
      <c r="L60" s="28">
        <f t="shared" si="8"/>
        <v>0</v>
      </c>
      <c r="M60" s="77">
        <f>M61+M66+M67</f>
        <v>0</v>
      </c>
      <c r="N60" s="38">
        <f>N61+N66+N67</f>
        <v>0</v>
      </c>
      <c r="O60" s="106"/>
    </row>
    <row r="61" spans="1:15" ht="14.25">
      <c r="A61" s="47">
        <v>2</v>
      </c>
      <c r="B61" s="47">
        <v>4</v>
      </c>
      <c r="C61" s="47">
        <v>1</v>
      </c>
      <c r="D61" s="47"/>
      <c r="E61" s="11" t="s">
        <v>72</v>
      </c>
      <c r="F61" s="83">
        <f>SUM(F62:F65)</f>
        <v>0</v>
      </c>
      <c r="G61" s="32">
        <f>SUM(G62:G65)</f>
        <v>0</v>
      </c>
      <c r="H61" s="26">
        <f t="shared" si="6"/>
        <v>0</v>
      </c>
      <c r="I61" s="26">
        <f t="shared" si="7"/>
        <v>0</v>
      </c>
      <c r="J61" s="70">
        <f>SUM(J62:J65)</f>
        <v>0</v>
      </c>
      <c r="K61" s="32">
        <f>SUM(K62:K65)</f>
        <v>0</v>
      </c>
      <c r="L61" s="26">
        <f t="shared" si="8"/>
        <v>0</v>
      </c>
      <c r="M61" s="70">
        <f>SUM(M62:M65)</f>
        <v>0</v>
      </c>
      <c r="N61" s="32">
        <f>SUM(N62:N65)</f>
        <v>0</v>
      </c>
      <c r="O61" s="106"/>
    </row>
    <row r="62" spans="1:15" ht="14.25">
      <c r="A62" s="47">
        <v>2</v>
      </c>
      <c r="B62" s="47">
        <v>4</v>
      </c>
      <c r="C62" s="47">
        <v>1</v>
      </c>
      <c r="D62" s="47">
        <v>1</v>
      </c>
      <c r="E62" s="12" t="s">
        <v>73</v>
      </c>
      <c r="F62" s="88"/>
      <c r="G62" s="36"/>
      <c r="H62" s="26">
        <f t="shared" si="6"/>
        <v>0</v>
      </c>
      <c r="I62" s="26">
        <f t="shared" si="7"/>
        <v>0</v>
      </c>
      <c r="J62" s="75"/>
      <c r="K62" s="36"/>
      <c r="L62" s="26">
        <f t="shared" si="8"/>
        <v>0</v>
      </c>
      <c r="M62" s="75"/>
      <c r="N62" s="36"/>
      <c r="O62" s="106"/>
    </row>
    <row r="63" spans="1:15" ht="22.5">
      <c r="A63" s="47">
        <v>2</v>
      </c>
      <c r="B63" s="47">
        <v>4</v>
      </c>
      <c r="C63" s="47">
        <v>1</v>
      </c>
      <c r="D63" s="47">
        <v>2</v>
      </c>
      <c r="E63" s="12" t="s">
        <v>74</v>
      </c>
      <c r="F63" s="88"/>
      <c r="G63" s="36"/>
      <c r="H63" s="26">
        <f t="shared" si="6"/>
        <v>0</v>
      </c>
      <c r="I63" s="26">
        <f t="shared" si="7"/>
        <v>0</v>
      </c>
      <c r="J63" s="75"/>
      <c r="K63" s="36"/>
      <c r="L63" s="26">
        <f t="shared" si="8"/>
        <v>0</v>
      </c>
      <c r="M63" s="75"/>
      <c r="N63" s="36"/>
      <c r="O63" s="106"/>
    </row>
    <row r="64" spans="1:15" ht="22.5">
      <c r="A64" s="47">
        <v>2</v>
      </c>
      <c r="B64" s="47">
        <v>4</v>
      </c>
      <c r="C64" s="47">
        <v>1</v>
      </c>
      <c r="D64" s="47">
        <v>3</v>
      </c>
      <c r="E64" s="12" t="s">
        <v>75</v>
      </c>
      <c r="F64" s="88"/>
      <c r="G64" s="36"/>
      <c r="H64" s="26">
        <f t="shared" si="6"/>
        <v>0</v>
      </c>
      <c r="I64" s="26">
        <f t="shared" si="7"/>
        <v>0</v>
      </c>
      <c r="J64" s="75"/>
      <c r="K64" s="36"/>
      <c r="L64" s="26">
        <f t="shared" si="8"/>
        <v>0</v>
      </c>
      <c r="M64" s="75"/>
      <c r="N64" s="36"/>
      <c r="O64" s="106"/>
    </row>
    <row r="65" spans="1:15" ht="22.5">
      <c r="A65" s="47">
        <v>2</v>
      </c>
      <c r="B65" s="47">
        <v>4</v>
      </c>
      <c r="C65" s="47">
        <v>1</v>
      </c>
      <c r="D65" s="47">
        <v>4</v>
      </c>
      <c r="E65" s="12" t="s">
        <v>76</v>
      </c>
      <c r="F65" s="88"/>
      <c r="G65" s="36"/>
      <c r="H65" s="26">
        <f t="shared" si="6"/>
        <v>0</v>
      </c>
      <c r="I65" s="26">
        <f t="shared" si="7"/>
        <v>0</v>
      </c>
      <c r="J65" s="75"/>
      <c r="K65" s="36"/>
      <c r="L65" s="26">
        <f t="shared" si="8"/>
        <v>0</v>
      </c>
      <c r="M65" s="75"/>
      <c r="N65" s="36"/>
      <c r="O65" s="106"/>
    </row>
    <row r="66" spans="1:15" ht="33.75">
      <c r="A66" s="47">
        <v>2</v>
      </c>
      <c r="B66" s="47">
        <v>4</v>
      </c>
      <c r="C66" s="47">
        <v>2</v>
      </c>
      <c r="D66" s="47"/>
      <c r="E66" s="11" t="s">
        <v>77</v>
      </c>
      <c r="F66" s="82"/>
      <c r="G66" s="30"/>
      <c r="H66" s="26">
        <f t="shared" si="6"/>
        <v>0</v>
      </c>
      <c r="I66" s="26">
        <f t="shared" si="7"/>
        <v>0</v>
      </c>
      <c r="J66" s="69"/>
      <c r="K66" s="30"/>
      <c r="L66" s="26">
        <f t="shared" si="8"/>
        <v>0</v>
      </c>
      <c r="M66" s="69"/>
      <c r="N66" s="30"/>
      <c r="O66" s="106"/>
    </row>
    <row r="67" spans="1:15" ht="33.75">
      <c r="A67" s="47">
        <v>2</v>
      </c>
      <c r="B67" s="47">
        <v>4</v>
      </c>
      <c r="C67" s="47">
        <v>3</v>
      </c>
      <c r="D67" s="47"/>
      <c r="E67" s="11" t="s">
        <v>78</v>
      </c>
      <c r="F67" s="82"/>
      <c r="G67" s="30"/>
      <c r="H67" s="26">
        <f t="shared" si="6"/>
        <v>0</v>
      </c>
      <c r="I67" s="26">
        <f t="shared" si="7"/>
        <v>0</v>
      </c>
      <c r="J67" s="69"/>
      <c r="K67" s="30"/>
      <c r="L67" s="26">
        <f t="shared" si="8"/>
        <v>0</v>
      </c>
      <c r="M67" s="69"/>
      <c r="N67" s="30"/>
      <c r="O67" s="106"/>
    </row>
    <row r="68" spans="1:15" ht="14.25">
      <c r="A68" s="47">
        <v>2</v>
      </c>
      <c r="B68" s="47">
        <v>5</v>
      </c>
      <c r="C68" s="47"/>
      <c r="D68" s="47"/>
      <c r="E68" s="10" t="s">
        <v>41</v>
      </c>
      <c r="F68" s="89">
        <v>0</v>
      </c>
      <c r="G68" s="37">
        <v>0</v>
      </c>
      <c r="H68" s="28">
        <f t="shared" si="6"/>
        <v>0</v>
      </c>
      <c r="I68" s="28">
        <f t="shared" si="7"/>
        <v>0</v>
      </c>
      <c r="J68" s="76">
        <v>0</v>
      </c>
      <c r="K68" s="37">
        <v>0</v>
      </c>
      <c r="L68" s="28">
        <f t="shared" si="8"/>
        <v>0</v>
      </c>
      <c r="M68" s="76">
        <v>0</v>
      </c>
      <c r="N68" s="37">
        <v>0</v>
      </c>
      <c r="O68" s="106"/>
    </row>
    <row r="69" spans="1:15" ht="14.25">
      <c r="A69" s="47">
        <v>2</v>
      </c>
      <c r="B69" s="47">
        <v>6</v>
      </c>
      <c r="C69" s="47"/>
      <c r="D69" s="47"/>
      <c r="E69" s="10" t="s">
        <v>42</v>
      </c>
      <c r="F69" s="90">
        <f>F70+F73+F76</f>
        <v>0</v>
      </c>
      <c r="G69" s="38">
        <f>G70+G73+G76</f>
        <v>0</v>
      </c>
      <c r="H69" s="28">
        <f t="shared" si="6"/>
        <v>0</v>
      </c>
      <c r="I69" s="28">
        <f t="shared" si="7"/>
        <v>0</v>
      </c>
      <c r="J69" s="77">
        <f>J70+J73+J76</f>
        <v>0</v>
      </c>
      <c r="K69" s="38">
        <f>K70+K73+K76</f>
        <v>0</v>
      </c>
      <c r="L69" s="28">
        <f t="shared" si="8"/>
        <v>0</v>
      </c>
      <c r="M69" s="77">
        <f>M70+M73+M76</f>
        <v>0</v>
      </c>
      <c r="N69" s="38">
        <f>N70+N73+N76</f>
        <v>0</v>
      </c>
      <c r="O69" s="106"/>
    </row>
    <row r="70" spans="1:15" ht="22.5">
      <c r="A70" s="47">
        <v>2</v>
      </c>
      <c r="B70" s="47">
        <v>6</v>
      </c>
      <c r="C70" s="47">
        <v>1</v>
      </c>
      <c r="D70" s="47"/>
      <c r="E70" s="11" t="s">
        <v>79</v>
      </c>
      <c r="F70" s="83">
        <f>F71+F72</f>
        <v>0</v>
      </c>
      <c r="G70" s="32">
        <f>G71+G72</f>
        <v>0</v>
      </c>
      <c r="H70" s="26">
        <f t="shared" si="6"/>
        <v>0</v>
      </c>
      <c r="I70" s="26">
        <f t="shared" si="7"/>
        <v>0</v>
      </c>
      <c r="J70" s="70">
        <f>J71+J72</f>
        <v>0</v>
      </c>
      <c r="K70" s="32">
        <f>K71+K72</f>
        <v>0</v>
      </c>
      <c r="L70" s="26">
        <f t="shared" si="8"/>
        <v>0</v>
      </c>
      <c r="M70" s="70">
        <f>M71+M72</f>
        <v>0</v>
      </c>
      <c r="N70" s="32">
        <f>N71+N72</f>
        <v>0</v>
      </c>
      <c r="O70" s="106"/>
    </row>
    <row r="71" spans="1:15" ht="14.25">
      <c r="A71" s="47">
        <v>2</v>
      </c>
      <c r="B71" s="47">
        <v>6</v>
      </c>
      <c r="C71" s="47">
        <v>1</v>
      </c>
      <c r="D71" s="47">
        <v>1</v>
      </c>
      <c r="E71" s="12" t="s">
        <v>80</v>
      </c>
      <c r="F71" s="88"/>
      <c r="G71" s="36"/>
      <c r="H71" s="26">
        <f t="shared" si="6"/>
        <v>0</v>
      </c>
      <c r="I71" s="26">
        <f t="shared" si="7"/>
        <v>0</v>
      </c>
      <c r="J71" s="75"/>
      <c r="K71" s="36"/>
      <c r="L71" s="26">
        <f t="shared" si="8"/>
        <v>0</v>
      </c>
      <c r="M71" s="75"/>
      <c r="N71" s="36"/>
      <c r="O71" s="106"/>
    </row>
    <row r="72" spans="1:15" ht="14.25">
      <c r="A72" s="47">
        <v>2</v>
      </c>
      <c r="B72" s="47">
        <v>6</v>
      </c>
      <c r="C72" s="47">
        <v>1</v>
      </c>
      <c r="D72" s="47">
        <v>2</v>
      </c>
      <c r="E72" s="12" t="s">
        <v>44</v>
      </c>
      <c r="F72" s="88"/>
      <c r="G72" s="36"/>
      <c r="H72" s="26">
        <f t="shared" si="6"/>
        <v>0</v>
      </c>
      <c r="I72" s="26">
        <f t="shared" si="7"/>
        <v>0</v>
      </c>
      <c r="J72" s="75"/>
      <c r="K72" s="36"/>
      <c r="L72" s="26">
        <f t="shared" si="8"/>
        <v>0</v>
      </c>
      <c r="M72" s="75"/>
      <c r="N72" s="36"/>
      <c r="O72" s="106"/>
    </row>
    <row r="73" spans="1:15" ht="22.5">
      <c r="A73" s="47">
        <v>2</v>
      </c>
      <c r="B73" s="47">
        <v>6</v>
      </c>
      <c r="C73" s="47">
        <v>2</v>
      </c>
      <c r="D73" s="47"/>
      <c r="E73" s="11" t="s">
        <v>81</v>
      </c>
      <c r="F73" s="83">
        <f>F74+F75</f>
        <v>0</v>
      </c>
      <c r="G73" s="32">
        <f>G74+G75</f>
        <v>0</v>
      </c>
      <c r="H73" s="26">
        <f t="shared" si="6"/>
        <v>0</v>
      </c>
      <c r="I73" s="26">
        <f t="shared" si="7"/>
        <v>0</v>
      </c>
      <c r="J73" s="70">
        <f>J74+J75</f>
        <v>0</v>
      </c>
      <c r="K73" s="32">
        <f>K74+K75</f>
        <v>0</v>
      </c>
      <c r="L73" s="26">
        <f t="shared" si="8"/>
        <v>0</v>
      </c>
      <c r="M73" s="70">
        <f>M74+M75</f>
        <v>0</v>
      </c>
      <c r="N73" s="32">
        <f>N74+N75</f>
        <v>0</v>
      </c>
      <c r="O73" s="106"/>
    </row>
    <row r="74" spans="1:15" ht="14.25">
      <c r="A74" s="47">
        <v>2</v>
      </c>
      <c r="B74" s="47">
        <v>6</v>
      </c>
      <c r="C74" s="47">
        <v>2</v>
      </c>
      <c r="D74" s="47">
        <v>1</v>
      </c>
      <c r="E74" s="12" t="s">
        <v>80</v>
      </c>
      <c r="F74" s="88"/>
      <c r="G74" s="36"/>
      <c r="H74" s="26">
        <f t="shared" si="6"/>
        <v>0</v>
      </c>
      <c r="I74" s="26">
        <f t="shared" si="7"/>
        <v>0</v>
      </c>
      <c r="J74" s="75"/>
      <c r="K74" s="36"/>
      <c r="L74" s="26">
        <f t="shared" si="8"/>
        <v>0</v>
      </c>
      <c r="M74" s="75"/>
      <c r="N74" s="36"/>
      <c r="O74" s="106"/>
    </row>
    <row r="75" spans="1:15" ht="14.25">
      <c r="A75" s="47">
        <v>2</v>
      </c>
      <c r="B75" s="47">
        <v>6</v>
      </c>
      <c r="C75" s="47">
        <v>2</v>
      </c>
      <c r="D75" s="47">
        <v>2</v>
      </c>
      <c r="E75" s="12" t="s">
        <v>44</v>
      </c>
      <c r="F75" s="88"/>
      <c r="G75" s="36"/>
      <c r="H75" s="26">
        <f t="shared" si="6"/>
        <v>0</v>
      </c>
      <c r="I75" s="26">
        <f t="shared" si="7"/>
        <v>0</v>
      </c>
      <c r="J75" s="75"/>
      <c r="K75" s="36"/>
      <c r="L75" s="26">
        <f t="shared" si="8"/>
        <v>0</v>
      </c>
      <c r="M75" s="75"/>
      <c r="N75" s="36"/>
      <c r="O75" s="106"/>
    </row>
    <row r="76" spans="1:15" ht="22.5">
      <c r="A76" s="47">
        <v>2</v>
      </c>
      <c r="B76" s="47">
        <v>6</v>
      </c>
      <c r="C76" s="47">
        <v>3</v>
      </c>
      <c r="D76" s="47"/>
      <c r="E76" s="11" t="s">
        <v>43</v>
      </c>
      <c r="F76" s="83">
        <f>F77+F78</f>
        <v>0</v>
      </c>
      <c r="G76" s="32">
        <f>G77+G78</f>
        <v>0</v>
      </c>
      <c r="H76" s="26">
        <f t="shared" si="6"/>
        <v>0</v>
      </c>
      <c r="I76" s="26">
        <f t="shared" si="7"/>
        <v>0</v>
      </c>
      <c r="J76" s="70">
        <f>J77+J78</f>
        <v>0</v>
      </c>
      <c r="K76" s="32">
        <f>K77+K78</f>
        <v>0</v>
      </c>
      <c r="L76" s="26">
        <f t="shared" si="8"/>
        <v>0</v>
      </c>
      <c r="M76" s="70">
        <f>M77+M78</f>
        <v>0</v>
      </c>
      <c r="N76" s="32">
        <f>N77+N78</f>
        <v>0</v>
      </c>
      <c r="O76" s="106"/>
    </row>
    <row r="77" spans="1:15" ht="14.25">
      <c r="A77" s="47">
        <v>2</v>
      </c>
      <c r="B77" s="47">
        <v>6</v>
      </c>
      <c r="C77" s="47">
        <v>3</v>
      </c>
      <c r="D77" s="47">
        <v>1</v>
      </c>
      <c r="E77" s="12" t="s">
        <v>80</v>
      </c>
      <c r="F77" s="88"/>
      <c r="G77" s="36"/>
      <c r="H77" s="26">
        <f t="shared" si="6"/>
        <v>0</v>
      </c>
      <c r="I77" s="26">
        <f t="shared" si="7"/>
        <v>0</v>
      </c>
      <c r="J77" s="75"/>
      <c r="K77" s="36"/>
      <c r="L77" s="26">
        <f t="shared" si="8"/>
        <v>0</v>
      </c>
      <c r="M77" s="75"/>
      <c r="N77" s="36"/>
      <c r="O77" s="106"/>
    </row>
    <row r="78" spans="1:15" ht="14.25">
      <c r="A78" s="47">
        <v>2</v>
      </c>
      <c r="B78" s="47">
        <v>6</v>
      </c>
      <c r="C78" s="47">
        <v>3</v>
      </c>
      <c r="D78" s="47">
        <v>2</v>
      </c>
      <c r="E78" s="12" t="s">
        <v>44</v>
      </c>
      <c r="F78" s="88"/>
      <c r="G78" s="36"/>
      <c r="H78" s="26">
        <f t="shared" si="6"/>
        <v>0</v>
      </c>
      <c r="I78" s="26">
        <f t="shared" si="7"/>
        <v>0</v>
      </c>
      <c r="J78" s="75"/>
      <c r="K78" s="36"/>
      <c r="L78" s="26">
        <f t="shared" si="8"/>
        <v>0</v>
      </c>
      <c r="M78" s="75"/>
      <c r="N78" s="36"/>
      <c r="O78" s="106"/>
    </row>
    <row r="79" spans="1:15" ht="14.25">
      <c r="A79" s="47">
        <v>2</v>
      </c>
      <c r="B79" s="47">
        <v>7</v>
      </c>
      <c r="C79" s="47"/>
      <c r="D79" s="47"/>
      <c r="E79" s="10" t="s">
        <v>45</v>
      </c>
      <c r="F79" s="90">
        <f>F80+F83+F86</f>
        <v>0</v>
      </c>
      <c r="G79" s="38">
        <f>G80+G83+G86</f>
        <v>0</v>
      </c>
      <c r="H79" s="26">
        <f t="shared" si="6"/>
        <v>0</v>
      </c>
      <c r="I79" s="26">
        <f t="shared" si="7"/>
        <v>0</v>
      </c>
      <c r="J79" s="77">
        <f>J80+J83+J86</f>
        <v>0</v>
      </c>
      <c r="K79" s="38">
        <f>K80+K83+K86</f>
        <v>0</v>
      </c>
      <c r="L79" s="26">
        <f t="shared" si="8"/>
        <v>0</v>
      </c>
      <c r="M79" s="77">
        <f>M80+M83+M86</f>
        <v>0</v>
      </c>
      <c r="N79" s="38">
        <f>N80+N83+N86</f>
        <v>0</v>
      </c>
      <c r="O79" s="106"/>
    </row>
    <row r="80" spans="1:15" ht="14.25">
      <c r="A80" s="47">
        <v>2</v>
      </c>
      <c r="B80" s="47">
        <v>7</v>
      </c>
      <c r="C80" s="47">
        <v>1</v>
      </c>
      <c r="D80" s="47"/>
      <c r="E80" s="11" t="s">
        <v>82</v>
      </c>
      <c r="F80" s="83">
        <f>F81+F82</f>
        <v>0</v>
      </c>
      <c r="G80" s="32">
        <f>G81+G82</f>
        <v>0</v>
      </c>
      <c r="H80" s="26">
        <f t="shared" si="6"/>
        <v>0</v>
      </c>
      <c r="I80" s="26">
        <f t="shared" si="7"/>
        <v>0</v>
      </c>
      <c r="J80" s="70">
        <f>J81+J82</f>
        <v>0</v>
      </c>
      <c r="K80" s="32">
        <f>K81+K82</f>
        <v>0</v>
      </c>
      <c r="L80" s="26">
        <f t="shared" si="8"/>
        <v>0</v>
      </c>
      <c r="M80" s="70">
        <f>M81+M82</f>
        <v>0</v>
      </c>
      <c r="N80" s="32">
        <f>N81+N82</f>
        <v>0</v>
      </c>
      <c r="O80" s="106"/>
    </row>
    <row r="81" spans="1:15" ht="14.25">
      <c r="A81" s="47">
        <v>2</v>
      </c>
      <c r="B81" s="47">
        <v>7</v>
      </c>
      <c r="C81" s="47">
        <v>1</v>
      </c>
      <c r="D81" s="47">
        <v>1</v>
      </c>
      <c r="E81" s="12" t="s">
        <v>47</v>
      </c>
      <c r="F81" s="88"/>
      <c r="G81" s="36"/>
      <c r="H81" s="26">
        <f t="shared" si="6"/>
        <v>0</v>
      </c>
      <c r="I81" s="26">
        <f t="shared" si="7"/>
        <v>0</v>
      </c>
      <c r="J81" s="75"/>
      <c r="K81" s="36"/>
      <c r="L81" s="26">
        <f t="shared" si="8"/>
        <v>0</v>
      </c>
      <c r="M81" s="75"/>
      <c r="N81" s="36"/>
      <c r="O81" s="106"/>
    </row>
    <row r="82" spans="1:15" ht="14.25">
      <c r="A82" s="47">
        <v>2</v>
      </c>
      <c r="B82" s="47">
        <v>7</v>
      </c>
      <c r="C82" s="47">
        <v>1</v>
      </c>
      <c r="D82" s="47">
        <v>2</v>
      </c>
      <c r="E82" s="12" t="s">
        <v>48</v>
      </c>
      <c r="F82" s="88"/>
      <c r="G82" s="36"/>
      <c r="H82" s="26">
        <f t="shared" si="6"/>
        <v>0</v>
      </c>
      <c r="I82" s="26">
        <f t="shared" si="7"/>
        <v>0</v>
      </c>
      <c r="J82" s="75"/>
      <c r="K82" s="36"/>
      <c r="L82" s="26">
        <f t="shared" si="8"/>
        <v>0</v>
      </c>
      <c r="M82" s="75"/>
      <c r="N82" s="36"/>
      <c r="O82" s="106"/>
    </row>
    <row r="83" spans="1:15" ht="14.25">
      <c r="A83" s="47">
        <v>2</v>
      </c>
      <c r="B83" s="47">
        <v>7</v>
      </c>
      <c r="C83" s="47">
        <v>2</v>
      </c>
      <c r="D83" s="47"/>
      <c r="E83" s="11" t="s">
        <v>46</v>
      </c>
      <c r="F83" s="83">
        <f>F84+F85</f>
        <v>0</v>
      </c>
      <c r="G83" s="32">
        <f>G84+G85</f>
        <v>0</v>
      </c>
      <c r="H83" s="26">
        <f t="shared" si="6"/>
        <v>0</v>
      </c>
      <c r="I83" s="26">
        <f t="shared" si="7"/>
        <v>0</v>
      </c>
      <c r="J83" s="70">
        <f>J84+J85</f>
        <v>0</v>
      </c>
      <c r="K83" s="32">
        <f>K84+K85</f>
        <v>0</v>
      </c>
      <c r="L83" s="26">
        <f t="shared" si="8"/>
        <v>0</v>
      </c>
      <c r="M83" s="70">
        <f>M84+M85</f>
        <v>0</v>
      </c>
      <c r="N83" s="32">
        <f>N84+N85</f>
        <v>0</v>
      </c>
      <c r="O83" s="106"/>
    </row>
    <row r="84" spans="1:15" ht="14.25">
      <c r="A84" s="47">
        <v>2</v>
      </c>
      <c r="B84" s="47">
        <v>7</v>
      </c>
      <c r="C84" s="47">
        <v>2</v>
      </c>
      <c r="D84" s="47">
        <v>1</v>
      </c>
      <c r="E84" s="12" t="s">
        <v>47</v>
      </c>
      <c r="F84" s="88"/>
      <c r="G84" s="36"/>
      <c r="H84" s="26">
        <f t="shared" si="6"/>
        <v>0</v>
      </c>
      <c r="I84" s="26">
        <f t="shared" si="7"/>
        <v>0</v>
      </c>
      <c r="J84" s="75"/>
      <c r="K84" s="36"/>
      <c r="L84" s="26">
        <f t="shared" si="8"/>
        <v>0</v>
      </c>
      <c r="M84" s="75"/>
      <c r="N84" s="36"/>
      <c r="O84" s="106"/>
    </row>
    <row r="85" spans="1:15" ht="14.25">
      <c r="A85" s="47">
        <v>2</v>
      </c>
      <c r="B85" s="47">
        <v>7</v>
      </c>
      <c r="C85" s="47">
        <v>2</v>
      </c>
      <c r="D85" s="47">
        <v>2</v>
      </c>
      <c r="E85" s="12" t="s">
        <v>48</v>
      </c>
      <c r="F85" s="88"/>
      <c r="G85" s="36"/>
      <c r="H85" s="26">
        <f t="shared" si="6"/>
        <v>0</v>
      </c>
      <c r="I85" s="26">
        <f t="shared" si="7"/>
        <v>0</v>
      </c>
      <c r="J85" s="75"/>
      <c r="K85" s="36"/>
      <c r="L85" s="26">
        <f t="shared" si="8"/>
        <v>0</v>
      </c>
      <c r="M85" s="75"/>
      <c r="N85" s="36"/>
      <c r="O85" s="106"/>
    </row>
    <row r="86" spans="1:15" ht="33.75">
      <c r="A86" s="47">
        <v>2</v>
      </c>
      <c r="B86" s="47">
        <v>7</v>
      </c>
      <c r="C86" s="47">
        <v>3</v>
      </c>
      <c r="D86" s="47"/>
      <c r="E86" s="11" t="s">
        <v>49</v>
      </c>
      <c r="F86" s="83">
        <f>F87+F88</f>
        <v>0</v>
      </c>
      <c r="G86" s="32">
        <f>G87+G88</f>
        <v>0</v>
      </c>
      <c r="H86" s="26">
        <f t="shared" si="6"/>
        <v>0</v>
      </c>
      <c r="I86" s="26">
        <f t="shared" si="7"/>
        <v>0</v>
      </c>
      <c r="J86" s="70">
        <f>J87+J88</f>
        <v>0</v>
      </c>
      <c r="K86" s="32">
        <f>K87+K88</f>
        <v>0</v>
      </c>
      <c r="L86" s="26">
        <f t="shared" si="8"/>
        <v>0</v>
      </c>
      <c r="M86" s="70">
        <f>M87+M88</f>
        <v>0</v>
      </c>
      <c r="N86" s="32">
        <f>N87+N88</f>
        <v>0</v>
      </c>
      <c r="O86" s="106"/>
    </row>
    <row r="87" spans="1:15" ht="14.25">
      <c r="A87" s="47">
        <v>2</v>
      </c>
      <c r="B87" s="47">
        <v>7</v>
      </c>
      <c r="C87" s="47">
        <v>3</v>
      </c>
      <c r="D87" s="47">
        <v>1</v>
      </c>
      <c r="E87" s="12" t="s">
        <v>47</v>
      </c>
      <c r="F87" s="88"/>
      <c r="G87" s="36"/>
      <c r="H87" s="26">
        <f t="shared" si="6"/>
        <v>0</v>
      </c>
      <c r="I87" s="26">
        <f t="shared" si="7"/>
        <v>0</v>
      </c>
      <c r="J87" s="75"/>
      <c r="K87" s="36"/>
      <c r="L87" s="26">
        <f t="shared" si="8"/>
        <v>0</v>
      </c>
      <c r="M87" s="75"/>
      <c r="N87" s="36"/>
      <c r="O87" s="106"/>
    </row>
    <row r="88" spans="1:15" ht="14.25">
      <c r="A88" s="47">
        <v>2</v>
      </c>
      <c r="B88" s="47">
        <v>2</v>
      </c>
      <c r="C88" s="47">
        <v>3</v>
      </c>
      <c r="D88" s="47">
        <v>2</v>
      </c>
      <c r="E88" s="12" t="s">
        <v>48</v>
      </c>
      <c r="F88" s="88"/>
      <c r="G88" s="36"/>
      <c r="H88" s="26">
        <f t="shared" si="6"/>
        <v>0</v>
      </c>
      <c r="I88" s="26">
        <f t="shared" si="7"/>
        <v>0</v>
      </c>
      <c r="J88" s="75"/>
      <c r="K88" s="36"/>
      <c r="L88" s="26">
        <f t="shared" si="8"/>
        <v>0</v>
      </c>
      <c r="M88" s="75"/>
      <c r="N88" s="36"/>
      <c r="O88" s="106"/>
    </row>
    <row r="89" spans="1:15" ht="14.25">
      <c r="A89" s="47">
        <v>2</v>
      </c>
      <c r="B89" s="47">
        <v>8</v>
      </c>
      <c r="C89" s="47"/>
      <c r="D89" s="47"/>
      <c r="E89" s="10" t="s">
        <v>50</v>
      </c>
      <c r="F89" s="90">
        <f>F90+F91</f>
        <v>0</v>
      </c>
      <c r="G89" s="38">
        <f>G90+G91</f>
        <v>0</v>
      </c>
      <c r="H89" s="28">
        <f t="shared" si="6"/>
        <v>0</v>
      </c>
      <c r="I89" s="28">
        <f t="shared" si="7"/>
        <v>0</v>
      </c>
      <c r="J89" s="77">
        <f>J90+J91</f>
        <v>0</v>
      </c>
      <c r="K89" s="38">
        <f>K90+K91</f>
        <v>0</v>
      </c>
      <c r="L89" s="28">
        <f t="shared" si="8"/>
        <v>0</v>
      </c>
      <c r="M89" s="77">
        <f>M90+M91</f>
        <v>0</v>
      </c>
      <c r="N89" s="38">
        <f>N90+N91</f>
        <v>0</v>
      </c>
      <c r="O89" s="106"/>
    </row>
    <row r="90" spans="1:15" ht="33.75">
      <c r="A90" s="47">
        <v>2</v>
      </c>
      <c r="B90" s="47">
        <v>8</v>
      </c>
      <c r="C90" s="47">
        <v>1</v>
      </c>
      <c r="D90" s="47">
        <v>1</v>
      </c>
      <c r="E90" s="11" t="s">
        <v>83</v>
      </c>
      <c r="F90" s="82"/>
      <c r="G90" s="30">
        <v>0</v>
      </c>
      <c r="H90" s="26">
        <f t="shared" si="6"/>
        <v>0</v>
      </c>
      <c r="I90" s="26">
        <f t="shared" si="7"/>
        <v>0</v>
      </c>
      <c r="J90" s="69"/>
      <c r="K90" s="30">
        <v>0</v>
      </c>
      <c r="L90" s="26">
        <f t="shared" si="8"/>
        <v>0</v>
      </c>
      <c r="M90" s="69"/>
      <c r="N90" s="30">
        <v>0</v>
      </c>
      <c r="O90" s="106"/>
    </row>
    <row r="91" spans="1:15" ht="14.25">
      <c r="A91" s="47">
        <v>2</v>
      </c>
      <c r="B91" s="47">
        <v>8</v>
      </c>
      <c r="C91" s="47">
        <v>2</v>
      </c>
      <c r="D91" s="47"/>
      <c r="E91" s="11" t="s">
        <v>51</v>
      </c>
      <c r="F91" s="83">
        <f>F92+F93</f>
        <v>0</v>
      </c>
      <c r="G91" s="32">
        <f>G92+G93</f>
        <v>0</v>
      </c>
      <c r="H91" s="26">
        <f t="shared" si="6"/>
        <v>0</v>
      </c>
      <c r="I91" s="26">
        <f t="shared" si="7"/>
        <v>0</v>
      </c>
      <c r="J91" s="70">
        <f>J92+J93</f>
        <v>0</v>
      </c>
      <c r="K91" s="32">
        <f>K92+K93</f>
        <v>0</v>
      </c>
      <c r="L91" s="26">
        <f t="shared" si="8"/>
        <v>0</v>
      </c>
      <c r="M91" s="70">
        <f>M92+M93</f>
        <v>0</v>
      </c>
      <c r="N91" s="32">
        <f>N92+N93</f>
        <v>0</v>
      </c>
      <c r="O91" s="106"/>
    </row>
    <row r="92" spans="1:15" ht="22.5">
      <c r="A92" s="47">
        <v>2</v>
      </c>
      <c r="B92" s="47">
        <v>8</v>
      </c>
      <c r="C92" s="47">
        <v>2</v>
      </c>
      <c r="D92" s="47">
        <v>1</v>
      </c>
      <c r="E92" s="12" t="s">
        <v>52</v>
      </c>
      <c r="F92" s="91">
        <v>0</v>
      </c>
      <c r="G92" s="39">
        <v>0</v>
      </c>
      <c r="H92" s="33">
        <f t="shared" si="6"/>
        <v>0</v>
      </c>
      <c r="I92" s="33">
        <f t="shared" si="7"/>
        <v>0</v>
      </c>
      <c r="J92" s="78">
        <v>0</v>
      </c>
      <c r="K92" s="39">
        <v>0</v>
      </c>
      <c r="L92" s="33">
        <f t="shared" si="8"/>
        <v>0</v>
      </c>
      <c r="M92" s="78">
        <v>0</v>
      </c>
      <c r="N92" s="39">
        <v>0</v>
      </c>
      <c r="O92" s="106"/>
    </row>
    <row r="93" spans="1:15" ht="22.5">
      <c r="A93" s="47">
        <v>2</v>
      </c>
      <c r="B93" s="47">
        <v>8</v>
      </c>
      <c r="C93" s="47">
        <v>2</v>
      </c>
      <c r="D93" s="47">
        <v>2</v>
      </c>
      <c r="E93" s="12" t="s">
        <v>84</v>
      </c>
      <c r="F93" s="88"/>
      <c r="G93" s="36"/>
      <c r="H93" s="26">
        <f t="shared" si="6"/>
        <v>0</v>
      </c>
      <c r="I93" s="26">
        <f t="shared" si="7"/>
        <v>0</v>
      </c>
      <c r="J93" s="75"/>
      <c r="K93" s="36"/>
      <c r="L93" s="26">
        <f t="shared" si="8"/>
        <v>0</v>
      </c>
      <c r="M93" s="75"/>
      <c r="N93" s="36"/>
      <c r="O93" s="106"/>
    </row>
    <row r="94" spans="1:15" ht="14.25">
      <c r="A94" s="47">
        <v>3</v>
      </c>
      <c r="B94" s="47">
        <v>1</v>
      </c>
      <c r="C94" s="47"/>
      <c r="D94" s="47"/>
      <c r="E94" s="15" t="s">
        <v>53</v>
      </c>
      <c r="F94" s="80">
        <v>0</v>
      </c>
      <c r="G94" s="40">
        <v>0</v>
      </c>
      <c r="H94" s="40">
        <f t="shared" si="6"/>
        <v>0.95</v>
      </c>
      <c r="I94" s="40">
        <f t="shared" si="7"/>
        <v>0.95</v>
      </c>
      <c r="J94" s="67">
        <v>0</v>
      </c>
      <c r="K94" s="40">
        <v>0.95</v>
      </c>
      <c r="L94" s="40">
        <f t="shared" si="8"/>
        <v>0</v>
      </c>
      <c r="M94" s="67">
        <v>0</v>
      </c>
      <c r="N94" s="40"/>
      <c r="O94" s="106"/>
    </row>
    <row r="95" spans="1:15" ht="12.75" hidden="1" customHeight="1" thickTop="1" thickBot="1">
      <c r="A95" s="18"/>
      <c r="B95" s="18"/>
      <c r="C95" s="18"/>
      <c r="D95" s="18"/>
      <c r="E95" s="4" t="s">
        <v>85</v>
      </c>
      <c r="F95" s="92"/>
      <c r="J95" s="92"/>
    </row>
    <row r="96" spans="1:15" ht="12.75" hidden="1" customHeight="1" thickTop="1" thickBot="1">
      <c r="A96" s="19"/>
      <c r="B96" s="19"/>
      <c r="C96" s="19"/>
      <c r="D96" s="19"/>
      <c r="E96" s="2" t="s">
        <v>86</v>
      </c>
      <c r="F96" s="92"/>
      <c r="J96" s="92"/>
    </row>
    <row r="97" spans="1:10" ht="12.75" hidden="1" customHeight="1" thickTop="1" thickBot="1">
      <c r="A97" s="19"/>
      <c r="B97" s="19"/>
      <c r="C97" s="19"/>
      <c r="D97" s="19"/>
      <c r="E97" s="2" t="s">
        <v>87</v>
      </c>
      <c r="F97" s="92"/>
      <c r="J97" s="92"/>
    </row>
    <row r="98" spans="1:10" ht="12.75" hidden="1" customHeight="1" thickTop="1" thickBot="1">
      <c r="A98" s="20"/>
      <c r="B98" s="20"/>
      <c r="C98" s="20"/>
      <c r="D98" s="20"/>
      <c r="E98" s="3" t="s">
        <v>88</v>
      </c>
      <c r="F98" s="92"/>
      <c r="J98" s="92"/>
    </row>
    <row r="99" spans="1:10" ht="12.75" hidden="1" customHeight="1" thickTop="1" thickBot="1">
      <c r="A99" s="20"/>
      <c r="B99" s="20"/>
      <c r="C99" s="20"/>
      <c r="D99" s="20"/>
      <c r="E99" s="3" t="s">
        <v>89</v>
      </c>
      <c r="F99" s="92"/>
      <c r="J99" s="92"/>
    </row>
    <row r="100" spans="1:10" ht="12.75" hidden="1" customHeight="1" thickTop="1" thickBot="1">
      <c r="A100" s="20"/>
      <c r="B100" s="20"/>
      <c r="C100" s="20"/>
      <c r="D100" s="20"/>
      <c r="E100" s="3" t="s">
        <v>90</v>
      </c>
      <c r="F100" s="92"/>
      <c r="J100" s="92"/>
    </row>
    <row r="101" spans="1:10" ht="24" hidden="1" customHeight="1" thickTop="1" thickBot="1">
      <c r="A101" s="20"/>
      <c r="B101" s="20"/>
      <c r="C101" s="20"/>
      <c r="D101" s="20"/>
      <c r="E101" s="3" t="s">
        <v>91</v>
      </c>
      <c r="F101" s="92"/>
      <c r="J101" s="92"/>
    </row>
    <row r="102" spans="1:10" ht="12.75" hidden="1" customHeight="1" thickTop="1" thickBot="1">
      <c r="A102" s="18"/>
      <c r="B102" s="18"/>
      <c r="C102" s="18"/>
      <c r="D102" s="18"/>
      <c r="E102" s="4" t="s">
        <v>92</v>
      </c>
      <c r="F102" s="92"/>
      <c r="J102" s="92"/>
    </row>
    <row r="103" spans="1:10" ht="12.75" hidden="1" customHeight="1" thickTop="1" thickBot="1">
      <c r="A103" s="18"/>
      <c r="B103" s="18"/>
      <c r="C103" s="18"/>
      <c r="D103" s="18"/>
      <c r="E103" s="4" t="s">
        <v>54</v>
      </c>
      <c r="F103" s="92"/>
      <c r="J103" s="92"/>
    </row>
    <row r="104" spans="1:10" ht="12.75" hidden="1" customHeight="1" thickTop="1" thickBot="1">
      <c r="A104" s="19"/>
      <c r="B104" s="19"/>
      <c r="C104" s="19"/>
      <c r="D104" s="19"/>
      <c r="E104" s="2" t="s">
        <v>55</v>
      </c>
      <c r="F104" s="92"/>
      <c r="J104" s="92"/>
    </row>
    <row r="105" spans="1:10" ht="12.75" hidden="1" customHeight="1" thickTop="1" thickBot="1">
      <c r="A105" s="19"/>
      <c r="B105" s="19"/>
      <c r="C105" s="19"/>
      <c r="D105" s="19"/>
      <c r="E105" s="2" t="s">
        <v>93</v>
      </c>
      <c r="F105" s="92"/>
      <c r="J105" s="92"/>
    </row>
    <row r="106" spans="1:10" ht="12.75" hidden="1" customHeight="1" thickTop="1" thickBot="1">
      <c r="A106" s="19"/>
      <c r="B106" s="19"/>
      <c r="C106" s="19"/>
      <c r="D106" s="19"/>
      <c r="E106" s="2" t="s">
        <v>94</v>
      </c>
      <c r="F106" s="92"/>
      <c r="J106" s="92"/>
    </row>
    <row r="107" spans="1:10" ht="24" hidden="1" customHeight="1" thickTop="1" thickBot="1">
      <c r="A107" s="20"/>
      <c r="B107" s="20"/>
      <c r="C107" s="20"/>
      <c r="D107" s="20"/>
      <c r="E107" s="3" t="s">
        <v>95</v>
      </c>
      <c r="F107" s="92"/>
      <c r="J107" s="92"/>
    </row>
    <row r="108" spans="1:10" ht="12.75" hidden="1" customHeight="1" thickTop="1" thickBot="1">
      <c r="A108" s="20"/>
      <c r="B108" s="20"/>
      <c r="C108" s="20"/>
      <c r="D108" s="20"/>
      <c r="E108" s="3" t="s">
        <v>96</v>
      </c>
      <c r="F108" s="92"/>
      <c r="J108" s="92"/>
    </row>
    <row r="109" spans="1:10" ht="12.75" hidden="1" customHeight="1" thickTop="1" thickBot="1">
      <c r="A109" s="19"/>
      <c r="B109" s="19"/>
      <c r="C109" s="19"/>
      <c r="D109" s="19"/>
      <c r="E109" s="2" t="s">
        <v>97</v>
      </c>
      <c r="F109" s="92"/>
      <c r="J109" s="92"/>
    </row>
    <row r="110" spans="1:10" ht="12" hidden="1" customHeight="1" thickTop="1">
      <c r="A110" s="21"/>
      <c r="B110" s="21"/>
      <c r="C110" s="21"/>
      <c r="D110" s="21"/>
      <c r="E110" s="5" t="s">
        <v>98</v>
      </c>
      <c r="F110" s="92"/>
      <c r="J110" s="92"/>
    </row>
    <row r="111" spans="1:10" ht="11.25" hidden="1" customHeight="1">
      <c r="A111" s="18"/>
      <c r="B111" s="18"/>
      <c r="C111" s="18"/>
      <c r="D111" s="18"/>
      <c r="E111" s="4" t="s">
        <v>57</v>
      </c>
      <c r="F111" s="92"/>
      <c r="J111" s="92"/>
    </row>
    <row r="112" spans="1:10" ht="11.25" hidden="1" customHeight="1">
      <c r="A112" s="18"/>
      <c r="B112" s="18"/>
      <c r="C112" s="18"/>
      <c r="D112" s="18"/>
      <c r="E112" s="4" t="s">
        <v>102</v>
      </c>
      <c r="F112" s="92"/>
      <c r="J112" s="92"/>
    </row>
    <row r="113" spans="1:10" ht="22.5" hidden="1" customHeight="1">
      <c r="A113" s="18"/>
      <c r="B113" s="18"/>
      <c r="C113" s="18"/>
      <c r="D113" s="18"/>
      <c r="E113" s="6" t="s">
        <v>103</v>
      </c>
      <c r="F113" s="92"/>
      <c r="J113" s="92"/>
    </row>
    <row r="114" spans="1:10" ht="11.25" hidden="1" customHeight="1">
      <c r="A114" s="21"/>
      <c r="B114" s="21"/>
      <c r="C114" s="21"/>
      <c r="D114" s="21"/>
      <c r="E114" s="5" t="s">
        <v>56</v>
      </c>
      <c r="F114" s="92"/>
      <c r="J114" s="92"/>
    </row>
    <row r="115" spans="1:10" ht="11.25" hidden="1" customHeight="1">
      <c r="A115" s="18"/>
      <c r="B115" s="18"/>
      <c r="C115" s="18"/>
      <c r="D115" s="18"/>
      <c r="E115" s="4" t="s">
        <v>57</v>
      </c>
      <c r="F115" s="92"/>
      <c r="J115" s="92"/>
    </row>
    <row r="116" spans="1:10" ht="11.25" hidden="1" customHeight="1">
      <c r="A116" s="19"/>
      <c r="B116" s="19"/>
      <c r="C116" s="19"/>
      <c r="D116" s="19"/>
      <c r="E116" s="2" t="s">
        <v>104</v>
      </c>
      <c r="F116" s="92"/>
      <c r="J116" s="92"/>
    </row>
    <row r="117" spans="1:10" ht="11.25" hidden="1" customHeight="1">
      <c r="A117" s="19"/>
      <c r="B117" s="19"/>
      <c r="C117" s="19"/>
      <c r="D117" s="19"/>
      <c r="E117" s="2" t="s">
        <v>105</v>
      </c>
      <c r="F117" s="92"/>
      <c r="J117" s="92"/>
    </row>
    <row r="118" spans="1:10" ht="11.25" hidden="1" customHeight="1">
      <c r="A118" s="19"/>
      <c r="B118" s="19"/>
      <c r="C118" s="19"/>
      <c r="D118" s="19"/>
      <c r="E118" s="2" t="s">
        <v>99</v>
      </c>
      <c r="F118" s="92"/>
      <c r="J118" s="92"/>
    </row>
    <row r="119" spans="1:10" ht="22.5" hidden="1" customHeight="1">
      <c r="A119" s="19"/>
      <c r="B119" s="19"/>
      <c r="C119" s="19"/>
      <c r="D119" s="19"/>
      <c r="E119" s="2" t="s">
        <v>106</v>
      </c>
      <c r="F119" s="92"/>
      <c r="J119" s="92"/>
    </row>
    <row r="120" spans="1:10" ht="11.25" hidden="1" customHeight="1">
      <c r="A120" s="19"/>
      <c r="B120" s="19"/>
      <c r="C120" s="19"/>
      <c r="D120" s="19"/>
      <c r="E120" s="2" t="s">
        <v>100</v>
      </c>
      <c r="F120" s="92"/>
      <c r="J120" s="92"/>
    </row>
    <row r="121" spans="1:10" ht="11.25" hidden="1" customHeight="1">
      <c r="A121" s="19"/>
      <c r="B121" s="19"/>
      <c r="C121" s="19"/>
      <c r="D121" s="19"/>
      <c r="E121" s="2" t="s">
        <v>101</v>
      </c>
      <c r="F121" s="92"/>
      <c r="J121" s="92"/>
    </row>
    <row r="122" spans="1:10" ht="11.25" hidden="1" customHeight="1">
      <c r="A122" s="19"/>
      <c r="B122" s="19"/>
      <c r="C122" s="19"/>
      <c r="D122" s="19"/>
      <c r="E122" s="2" t="s">
        <v>58</v>
      </c>
      <c r="F122" s="92"/>
      <c r="J122" s="92"/>
    </row>
    <row r="123" spans="1:10" ht="11.25" hidden="1" customHeight="1">
      <c r="A123" s="18"/>
      <c r="B123" s="18"/>
      <c r="C123" s="18"/>
      <c r="D123" s="18"/>
      <c r="E123" s="4" t="s">
        <v>102</v>
      </c>
      <c r="F123" s="92"/>
      <c r="J123" s="92"/>
    </row>
    <row r="124" spans="1:10" ht="11.25" hidden="1" customHeight="1">
      <c r="A124" s="19"/>
      <c r="B124" s="19"/>
      <c r="C124" s="19"/>
      <c r="D124" s="19"/>
      <c r="E124" s="2" t="s">
        <v>104</v>
      </c>
      <c r="F124" s="92"/>
      <c r="J124" s="92"/>
    </row>
    <row r="125" spans="1:10" ht="11.25" hidden="1" customHeight="1">
      <c r="A125" s="19"/>
      <c r="B125" s="19"/>
      <c r="C125" s="19"/>
      <c r="D125" s="19"/>
      <c r="E125" s="2" t="s">
        <v>105</v>
      </c>
      <c r="F125" s="92"/>
      <c r="J125" s="92"/>
    </row>
    <row r="126" spans="1:10" ht="11.25" hidden="1" customHeight="1">
      <c r="A126" s="19"/>
      <c r="B126" s="19"/>
      <c r="C126" s="19"/>
      <c r="D126" s="19"/>
      <c r="E126" s="2" t="s">
        <v>99</v>
      </c>
      <c r="F126" s="92"/>
      <c r="J126" s="92"/>
    </row>
    <row r="127" spans="1:10" ht="22.5" hidden="1" customHeight="1">
      <c r="A127" s="19"/>
      <c r="B127" s="19"/>
      <c r="C127" s="19"/>
      <c r="D127" s="19"/>
      <c r="E127" s="2" t="s">
        <v>106</v>
      </c>
      <c r="F127" s="92"/>
      <c r="J127" s="92"/>
    </row>
    <row r="128" spans="1:10" ht="11.25" hidden="1" customHeight="1">
      <c r="A128" s="19"/>
      <c r="B128" s="19"/>
      <c r="C128" s="19"/>
      <c r="D128" s="19"/>
      <c r="E128" s="2" t="s">
        <v>107</v>
      </c>
      <c r="F128" s="92"/>
      <c r="J128" s="92"/>
    </row>
    <row r="129" spans="1:10" ht="11.25" hidden="1" customHeight="1">
      <c r="A129" s="19"/>
      <c r="B129" s="19"/>
      <c r="C129" s="19"/>
      <c r="D129" s="19"/>
      <c r="E129" s="2" t="s">
        <v>101</v>
      </c>
      <c r="F129" s="92"/>
      <c r="J129" s="92"/>
    </row>
    <row r="130" spans="1:10" ht="11.25" hidden="1" customHeight="1">
      <c r="A130" s="19"/>
      <c r="B130" s="19"/>
      <c r="C130" s="19"/>
      <c r="D130" s="19"/>
      <c r="E130" s="2" t="s">
        <v>58</v>
      </c>
      <c r="F130" s="92"/>
      <c r="J130" s="92"/>
    </row>
    <row r="131" spans="1:10">
      <c r="F131" s="92"/>
      <c r="J131" s="92"/>
    </row>
    <row r="132" spans="1:10">
      <c r="F132" s="139"/>
      <c r="G132" s="139"/>
      <c r="H132" s="139"/>
      <c r="I132" s="139"/>
      <c r="J132" s="139"/>
    </row>
    <row r="133" spans="1:10" ht="15">
      <c r="A133" s="23"/>
      <c r="B133" s="23"/>
      <c r="C133" s="23"/>
      <c r="D133" s="23"/>
      <c r="E133" s="96"/>
    </row>
    <row r="135" spans="1:10" ht="14.25">
      <c r="A135" s="24"/>
      <c r="B135" s="24"/>
      <c r="C135" s="24"/>
      <c r="D135" s="24"/>
      <c r="E135" s="134"/>
      <c r="F135" s="134"/>
      <c r="G135" s="134"/>
      <c r="H135" s="134"/>
      <c r="I135" s="134"/>
      <c r="J135" s="134"/>
    </row>
    <row r="136" spans="1:10" ht="15">
      <c r="A136" s="25"/>
      <c r="B136" s="25"/>
      <c r="C136" s="25"/>
      <c r="D136" s="25"/>
    </row>
  </sheetData>
  <mergeCells count="20">
    <mergeCell ref="E135:J135"/>
    <mergeCell ref="M3:N3"/>
    <mergeCell ref="F2:H2"/>
    <mergeCell ref="F3:F4"/>
    <mergeCell ref="G3:H3"/>
    <mergeCell ref="F132:J132"/>
    <mergeCell ref="A1:N1"/>
    <mergeCell ref="I2:K2"/>
    <mergeCell ref="I3:I4"/>
    <mergeCell ref="J3:K3"/>
    <mergeCell ref="L2:N2"/>
    <mergeCell ref="L3:L4"/>
    <mergeCell ref="A11:D11"/>
    <mergeCell ref="A2:E4"/>
    <mergeCell ref="A5:E5"/>
    <mergeCell ref="A6:E6"/>
    <mergeCell ref="A7:E7"/>
    <mergeCell ref="A8:E8"/>
    <mergeCell ref="A9:E9"/>
    <mergeCell ref="A10:E10"/>
  </mergeCells>
  <pageMargins left="0.43307086614173229" right="0" top="0.51181102362204722" bottom="0.5118110236220472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S12" sqref="S12"/>
    </sheetView>
  </sheetViews>
  <sheetFormatPr defaultRowHeight="21.75" customHeight="1"/>
  <cols>
    <col min="1" max="1" width="27.875" customWidth="1"/>
    <col min="2" max="2" width="4.875" customWidth="1"/>
    <col min="3" max="3" width="5.5" customWidth="1"/>
    <col min="4" max="4" width="6.5" customWidth="1"/>
    <col min="5" max="5" width="6.875" customWidth="1"/>
    <col min="6" max="6" width="4.875" customWidth="1"/>
    <col min="7" max="7" width="5.625" customWidth="1"/>
    <col min="8" max="8" width="10.375" customWidth="1"/>
    <col min="9" max="9" width="7.875" customWidth="1"/>
    <col min="10" max="10" width="4.625" customWidth="1"/>
    <col min="11" max="11" width="7.25" customWidth="1"/>
    <col min="12" max="12" width="8.75" customWidth="1"/>
    <col min="13" max="13" width="7.5" customWidth="1"/>
  </cols>
  <sheetData>
    <row r="1" spans="1:14" ht="21.75" customHeight="1">
      <c r="A1" s="140" t="s">
        <v>147</v>
      </c>
      <c r="B1" s="142" t="s">
        <v>110</v>
      </c>
      <c r="C1" s="150" t="s">
        <v>127</v>
      </c>
      <c r="D1" s="151"/>
      <c r="E1" s="151"/>
      <c r="F1" s="142" t="s">
        <v>110</v>
      </c>
      <c r="G1" s="144" t="s">
        <v>128</v>
      </c>
      <c r="H1" s="144"/>
      <c r="I1" s="144"/>
      <c r="J1" s="142" t="s">
        <v>110</v>
      </c>
      <c r="K1" s="144" t="s">
        <v>150</v>
      </c>
      <c r="L1" s="144"/>
      <c r="M1" s="144"/>
    </row>
    <row r="2" spans="1:14" ht="26.25" customHeight="1">
      <c r="A2" s="141"/>
      <c r="B2" s="143"/>
      <c r="C2" s="145" t="s">
        <v>8</v>
      </c>
      <c r="D2" s="147" t="s">
        <v>111</v>
      </c>
      <c r="E2" s="148"/>
      <c r="F2" s="143"/>
      <c r="G2" s="145" t="s">
        <v>8</v>
      </c>
      <c r="H2" s="147" t="s">
        <v>111</v>
      </c>
      <c r="I2" s="148"/>
      <c r="J2" s="143"/>
      <c r="K2" s="145" t="s">
        <v>8</v>
      </c>
      <c r="L2" s="147" t="s">
        <v>111</v>
      </c>
      <c r="M2" s="148"/>
    </row>
    <row r="3" spans="1:14" ht="42" customHeight="1">
      <c r="A3" s="141"/>
      <c r="B3" s="143"/>
      <c r="C3" s="146"/>
      <c r="D3" s="53" t="s">
        <v>112</v>
      </c>
      <c r="E3" s="53" t="s">
        <v>113</v>
      </c>
      <c r="F3" s="143"/>
      <c r="G3" s="146"/>
      <c r="H3" s="53" t="s">
        <v>112</v>
      </c>
      <c r="I3" s="53" t="s">
        <v>113</v>
      </c>
      <c r="J3" s="143"/>
      <c r="K3" s="146"/>
      <c r="L3" s="53" t="s">
        <v>112</v>
      </c>
      <c r="M3" s="53" t="s">
        <v>113</v>
      </c>
    </row>
    <row r="4" spans="1:14" ht="21.75" customHeight="1">
      <c r="A4" s="54" t="s">
        <v>129</v>
      </c>
      <c r="B4" s="16">
        <v>1</v>
      </c>
      <c r="C4" s="42">
        <v>970</v>
      </c>
      <c r="D4" s="16">
        <f>B4*C4</f>
        <v>970</v>
      </c>
      <c r="E4" s="42">
        <f>D4*12</f>
        <v>11640</v>
      </c>
      <c r="F4" s="16">
        <v>1</v>
      </c>
      <c r="G4" s="42">
        <v>1070</v>
      </c>
      <c r="H4" s="16">
        <f>F4*G4</f>
        <v>1070</v>
      </c>
      <c r="I4" s="42">
        <f>H4*12</f>
        <v>12840</v>
      </c>
      <c r="J4" s="16">
        <v>1</v>
      </c>
      <c r="K4" s="42">
        <v>1180</v>
      </c>
      <c r="L4" s="42">
        <v>1180</v>
      </c>
      <c r="M4" s="42">
        <v>14160</v>
      </c>
      <c r="N4" s="108"/>
    </row>
    <row r="5" spans="1:14" ht="21.75" customHeight="1">
      <c r="A5" s="55" t="s">
        <v>130</v>
      </c>
      <c r="B5" s="16">
        <v>1</v>
      </c>
      <c r="C5" s="42">
        <v>900</v>
      </c>
      <c r="D5" s="16">
        <f t="shared" ref="D5:D25" si="0">B5*C5</f>
        <v>900</v>
      </c>
      <c r="E5" s="42">
        <f t="shared" ref="E5:E25" si="1">D5*12</f>
        <v>10800</v>
      </c>
      <c r="F5" s="16">
        <v>1</v>
      </c>
      <c r="G5" s="42">
        <v>1000</v>
      </c>
      <c r="H5" s="16">
        <f t="shared" ref="H5:H29" si="2">F5*G5</f>
        <v>1000</v>
      </c>
      <c r="I5" s="42">
        <f t="shared" ref="I5:I19" si="3">H5*12</f>
        <v>12000</v>
      </c>
      <c r="J5" s="16">
        <v>1</v>
      </c>
      <c r="K5" s="42">
        <v>1100</v>
      </c>
      <c r="L5" s="42">
        <v>1100</v>
      </c>
      <c r="M5" s="42">
        <v>13200</v>
      </c>
      <c r="N5" s="108"/>
    </row>
    <row r="6" spans="1:14" ht="21.75" customHeight="1">
      <c r="A6" s="55" t="s">
        <v>131</v>
      </c>
      <c r="B6" s="16">
        <v>1</v>
      </c>
      <c r="C6" s="42">
        <v>550</v>
      </c>
      <c r="D6" s="16">
        <f t="shared" si="0"/>
        <v>550</v>
      </c>
      <c r="E6" s="42">
        <f t="shared" si="1"/>
        <v>6600</v>
      </c>
      <c r="F6" s="16">
        <v>1</v>
      </c>
      <c r="G6" s="42">
        <v>605</v>
      </c>
      <c r="H6" s="16">
        <f t="shared" si="2"/>
        <v>605</v>
      </c>
      <c r="I6" s="42">
        <f t="shared" si="3"/>
        <v>7260</v>
      </c>
      <c r="J6" s="16">
        <v>1</v>
      </c>
      <c r="K6" s="42">
        <v>665</v>
      </c>
      <c r="L6" s="42">
        <v>665</v>
      </c>
      <c r="M6" s="42">
        <v>7980</v>
      </c>
      <c r="N6" s="108"/>
    </row>
    <row r="7" spans="1:14" ht="18" customHeight="1">
      <c r="A7" s="55" t="s">
        <v>132</v>
      </c>
      <c r="B7" s="16">
        <v>1</v>
      </c>
      <c r="C7" s="42">
        <v>550</v>
      </c>
      <c r="D7" s="16">
        <f t="shared" si="0"/>
        <v>550</v>
      </c>
      <c r="E7" s="42">
        <f t="shared" si="1"/>
        <v>6600</v>
      </c>
      <c r="F7" s="16">
        <v>1</v>
      </c>
      <c r="G7" s="42">
        <v>605</v>
      </c>
      <c r="H7" s="16">
        <f t="shared" si="2"/>
        <v>605</v>
      </c>
      <c r="I7" s="42">
        <f t="shared" si="3"/>
        <v>7260</v>
      </c>
      <c r="J7" s="16">
        <v>1</v>
      </c>
      <c r="K7" s="42">
        <v>665</v>
      </c>
      <c r="L7" s="42">
        <v>665</v>
      </c>
      <c r="M7" s="42">
        <v>7980</v>
      </c>
      <c r="N7" s="108"/>
    </row>
    <row r="8" spans="1:14" ht="21.75" customHeight="1">
      <c r="A8" s="56" t="s">
        <v>133</v>
      </c>
      <c r="B8" s="16">
        <v>1</v>
      </c>
      <c r="C8" s="42">
        <v>440</v>
      </c>
      <c r="D8" s="16">
        <f t="shared" si="0"/>
        <v>440</v>
      </c>
      <c r="E8" s="42">
        <f t="shared" si="1"/>
        <v>5280</v>
      </c>
      <c r="F8" s="16">
        <v>1</v>
      </c>
      <c r="G8" s="42">
        <v>500</v>
      </c>
      <c r="H8" s="16">
        <f t="shared" si="2"/>
        <v>500</v>
      </c>
      <c r="I8" s="42">
        <f t="shared" si="3"/>
        <v>6000</v>
      </c>
      <c r="J8" s="16">
        <v>1</v>
      </c>
      <c r="K8" s="42">
        <v>550</v>
      </c>
      <c r="L8" s="42">
        <v>550</v>
      </c>
      <c r="M8" s="42">
        <v>6600</v>
      </c>
      <c r="N8" s="108"/>
    </row>
    <row r="9" spans="1:14" ht="21.75" customHeight="1">
      <c r="A9" s="56" t="s">
        <v>157</v>
      </c>
      <c r="B9" s="16">
        <v>1</v>
      </c>
      <c r="C9" s="42">
        <v>730</v>
      </c>
      <c r="D9" s="16">
        <f t="shared" si="0"/>
        <v>730</v>
      </c>
      <c r="E9" s="42">
        <f t="shared" si="1"/>
        <v>8760</v>
      </c>
      <c r="F9" s="16">
        <v>1</v>
      </c>
      <c r="G9" s="42">
        <v>805</v>
      </c>
      <c r="H9" s="16">
        <f t="shared" si="2"/>
        <v>805</v>
      </c>
      <c r="I9" s="42">
        <f t="shared" si="3"/>
        <v>9660</v>
      </c>
      <c r="J9" s="16">
        <v>1</v>
      </c>
      <c r="K9" s="42">
        <v>885</v>
      </c>
      <c r="L9" s="42">
        <v>885</v>
      </c>
      <c r="M9" s="42">
        <v>10620</v>
      </c>
      <c r="N9" s="108"/>
    </row>
    <row r="10" spans="1:14" ht="21.75" customHeight="1">
      <c r="A10" s="57" t="s">
        <v>157</v>
      </c>
      <c r="B10" s="59">
        <v>1</v>
      </c>
      <c r="C10" s="58">
        <v>660</v>
      </c>
      <c r="D10" s="59">
        <f t="shared" si="0"/>
        <v>660</v>
      </c>
      <c r="E10" s="58">
        <f t="shared" si="1"/>
        <v>7920</v>
      </c>
      <c r="F10" s="59">
        <v>1</v>
      </c>
      <c r="G10" s="58">
        <v>730</v>
      </c>
      <c r="H10" s="59">
        <f t="shared" si="2"/>
        <v>730</v>
      </c>
      <c r="I10" s="58">
        <f t="shared" si="3"/>
        <v>8760</v>
      </c>
      <c r="J10" s="59">
        <v>1</v>
      </c>
      <c r="K10" s="58">
        <v>850</v>
      </c>
      <c r="L10" s="58">
        <v>850</v>
      </c>
      <c r="M10" s="58">
        <v>10200</v>
      </c>
      <c r="N10" s="153"/>
    </row>
    <row r="11" spans="1:14" ht="22.5" customHeight="1">
      <c r="A11" s="57" t="s">
        <v>157</v>
      </c>
      <c r="B11" s="59">
        <v>1</v>
      </c>
      <c r="C11" s="58">
        <v>440</v>
      </c>
      <c r="D11" s="59">
        <f t="shared" si="0"/>
        <v>440</v>
      </c>
      <c r="E11" s="58">
        <f t="shared" si="1"/>
        <v>5280</v>
      </c>
      <c r="F11" s="59">
        <v>1</v>
      </c>
      <c r="G11" s="58">
        <v>490</v>
      </c>
      <c r="H11" s="59">
        <f t="shared" si="2"/>
        <v>490</v>
      </c>
      <c r="I11" s="58">
        <f t="shared" si="3"/>
        <v>5880</v>
      </c>
      <c r="J11" s="59">
        <v>1</v>
      </c>
      <c r="K11" s="58">
        <v>550</v>
      </c>
      <c r="L11" s="58">
        <v>550</v>
      </c>
      <c r="M11" s="58">
        <v>6600</v>
      </c>
      <c r="N11" s="153"/>
    </row>
    <row r="12" spans="1:14" ht="21.75" customHeight="1">
      <c r="A12" s="57" t="s">
        <v>158</v>
      </c>
      <c r="B12" s="59">
        <v>1</v>
      </c>
      <c r="C12" s="58">
        <v>650</v>
      </c>
      <c r="D12" s="59">
        <f t="shared" si="0"/>
        <v>650</v>
      </c>
      <c r="E12" s="58">
        <f t="shared" si="1"/>
        <v>7800</v>
      </c>
      <c r="F12" s="59">
        <v>1</v>
      </c>
      <c r="G12" s="58">
        <v>715</v>
      </c>
      <c r="H12" s="59">
        <f t="shared" si="2"/>
        <v>715</v>
      </c>
      <c r="I12" s="58">
        <f t="shared" si="3"/>
        <v>8580</v>
      </c>
      <c r="J12" s="59">
        <v>1</v>
      </c>
      <c r="K12" s="58">
        <v>785</v>
      </c>
      <c r="L12" s="58">
        <v>785</v>
      </c>
      <c r="M12" s="58">
        <v>9420</v>
      </c>
      <c r="N12" s="153"/>
    </row>
    <row r="13" spans="1:14" ht="21.75" customHeight="1">
      <c r="A13" s="57" t="s">
        <v>159</v>
      </c>
      <c r="B13" s="59">
        <v>1</v>
      </c>
      <c r="C13" s="58">
        <v>440</v>
      </c>
      <c r="D13" s="59">
        <f t="shared" si="0"/>
        <v>440</v>
      </c>
      <c r="E13" s="58">
        <f t="shared" si="1"/>
        <v>5280</v>
      </c>
      <c r="F13" s="59">
        <v>1</v>
      </c>
      <c r="G13" s="58">
        <v>490</v>
      </c>
      <c r="H13" s="59">
        <f t="shared" si="2"/>
        <v>490</v>
      </c>
      <c r="I13" s="58">
        <f t="shared" si="3"/>
        <v>5880</v>
      </c>
      <c r="J13" s="59">
        <v>1</v>
      </c>
      <c r="K13" s="58">
        <v>540</v>
      </c>
      <c r="L13" s="58">
        <v>540</v>
      </c>
      <c r="M13" s="58">
        <v>6480</v>
      </c>
      <c r="N13" s="153"/>
    </row>
    <row r="14" spans="1:14" ht="21.75" customHeight="1">
      <c r="A14" s="57" t="s">
        <v>159</v>
      </c>
      <c r="B14" s="59">
        <v>3</v>
      </c>
      <c r="C14" s="58">
        <v>500</v>
      </c>
      <c r="D14" s="59">
        <f t="shared" si="0"/>
        <v>1500</v>
      </c>
      <c r="E14" s="58">
        <f t="shared" si="1"/>
        <v>18000</v>
      </c>
      <c r="F14" s="59">
        <v>3</v>
      </c>
      <c r="G14" s="58">
        <v>600</v>
      </c>
      <c r="H14" s="59">
        <f t="shared" si="2"/>
        <v>1800</v>
      </c>
      <c r="I14" s="58">
        <f t="shared" si="3"/>
        <v>21600</v>
      </c>
      <c r="J14" s="59">
        <v>2</v>
      </c>
      <c r="K14" s="58">
        <v>660</v>
      </c>
      <c r="L14" s="58">
        <v>1320</v>
      </c>
      <c r="M14" s="58">
        <v>15840</v>
      </c>
      <c r="N14" s="153"/>
    </row>
    <row r="15" spans="1:14" ht="21.75" customHeight="1">
      <c r="A15" s="57" t="s">
        <v>157</v>
      </c>
      <c r="B15" s="59">
        <v>1</v>
      </c>
      <c r="C15" s="58">
        <v>730</v>
      </c>
      <c r="D15" s="59">
        <f t="shared" si="0"/>
        <v>730</v>
      </c>
      <c r="E15" s="58">
        <f t="shared" si="1"/>
        <v>8760</v>
      </c>
      <c r="F15" s="59">
        <v>1</v>
      </c>
      <c r="G15" s="58">
        <v>805</v>
      </c>
      <c r="H15" s="59">
        <f t="shared" si="2"/>
        <v>805</v>
      </c>
      <c r="I15" s="58">
        <f t="shared" si="3"/>
        <v>9660</v>
      </c>
      <c r="J15" s="59">
        <v>1</v>
      </c>
      <c r="K15" s="58">
        <v>885</v>
      </c>
      <c r="L15" s="58">
        <v>885</v>
      </c>
      <c r="M15" s="58">
        <v>10620</v>
      </c>
      <c r="N15" s="153"/>
    </row>
    <row r="16" spans="1:14" ht="21.75" customHeight="1">
      <c r="A16" s="57" t="s">
        <v>135</v>
      </c>
      <c r="B16" s="59">
        <v>1</v>
      </c>
      <c r="C16" s="58">
        <v>390</v>
      </c>
      <c r="D16" s="59">
        <f t="shared" si="0"/>
        <v>390</v>
      </c>
      <c r="E16" s="58">
        <f t="shared" si="1"/>
        <v>4680</v>
      </c>
      <c r="F16" s="59">
        <v>1</v>
      </c>
      <c r="G16" s="58">
        <v>430</v>
      </c>
      <c r="H16" s="59">
        <f t="shared" si="2"/>
        <v>430</v>
      </c>
      <c r="I16" s="58">
        <f t="shared" si="3"/>
        <v>5160</v>
      </c>
      <c r="J16" s="59">
        <v>1</v>
      </c>
      <c r="K16" s="58">
        <v>470</v>
      </c>
      <c r="L16" s="58">
        <v>470</v>
      </c>
      <c r="M16" s="58">
        <v>5640</v>
      </c>
      <c r="N16" s="153"/>
    </row>
    <row r="17" spans="1:14" ht="24" customHeight="1">
      <c r="A17" s="57" t="s">
        <v>136</v>
      </c>
      <c r="B17" s="59">
        <v>1</v>
      </c>
      <c r="C17" s="58">
        <v>340</v>
      </c>
      <c r="D17" s="59">
        <f t="shared" si="0"/>
        <v>340</v>
      </c>
      <c r="E17" s="58">
        <f t="shared" si="1"/>
        <v>4080</v>
      </c>
      <c r="F17" s="59">
        <v>1</v>
      </c>
      <c r="G17" s="58">
        <v>380</v>
      </c>
      <c r="H17" s="59">
        <f t="shared" si="2"/>
        <v>380</v>
      </c>
      <c r="I17" s="58">
        <f t="shared" si="3"/>
        <v>4560</v>
      </c>
      <c r="J17" s="59">
        <v>1</v>
      </c>
      <c r="K17" s="58">
        <v>410</v>
      </c>
      <c r="L17" s="58">
        <v>410</v>
      </c>
      <c r="M17" s="58">
        <v>4920</v>
      </c>
      <c r="N17" s="153"/>
    </row>
    <row r="18" spans="1:14" ht="21.75" customHeight="1">
      <c r="A18" s="57" t="s">
        <v>137</v>
      </c>
      <c r="B18" s="59">
        <v>1</v>
      </c>
      <c r="C18" s="58">
        <v>390</v>
      </c>
      <c r="D18" s="59">
        <f t="shared" si="0"/>
        <v>390</v>
      </c>
      <c r="E18" s="58">
        <f t="shared" si="1"/>
        <v>4680</v>
      </c>
      <c r="F18" s="59">
        <v>1</v>
      </c>
      <c r="G18" s="58">
        <v>430</v>
      </c>
      <c r="H18" s="59">
        <f t="shared" si="2"/>
        <v>430</v>
      </c>
      <c r="I18" s="58">
        <f t="shared" si="3"/>
        <v>5160</v>
      </c>
      <c r="J18" s="59">
        <v>1</v>
      </c>
      <c r="K18" s="58">
        <v>470</v>
      </c>
      <c r="L18" s="58">
        <v>470</v>
      </c>
      <c r="M18" s="58">
        <v>5640</v>
      </c>
      <c r="N18" s="153"/>
    </row>
    <row r="19" spans="1:14" ht="21.75" customHeight="1">
      <c r="A19" s="57" t="s">
        <v>138</v>
      </c>
      <c r="B19" s="59">
        <v>1</v>
      </c>
      <c r="C19" s="58">
        <v>600</v>
      </c>
      <c r="D19" s="59">
        <f t="shared" si="0"/>
        <v>600</v>
      </c>
      <c r="E19" s="58">
        <f t="shared" si="1"/>
        <v>7200</v>
      </c>
      <c r="F19" s="59">
        <v>1</v>
      </c>
      <c r="G19" s="58">
        <v>660</v>
      </c>
      <c r="H19" s="59">
        <f t="shared" si="2"/>
        <v>660</v>
      </c>
      <c r="I19" s="58">
        <f t="shared" si="3"/>
        <v>7920</v>
      </c>
      <c r="J19" s="59">
        <v>1</v>
      </c>
      <c r="K19" s="58">
        <v>720</v>
      </c>
      <c r="L19" s="58">
        <v>720</v>
      </c>
      <c r="M19" s="58">
        <v>8640</v>
      </c>
      <c r="N19" s="153"/>
    </row>
    <row r="20" spans="1:14" ht="21.75" customHeight="1">
      <c r="A20" s="57" t="s">
        <v>157</v>
      </c>
      <c r="B20" s="59">
        <v>0</v>
      </c>
      <c r="C20" s="58">
        <v>0</v>
      </c>
      <c r="D20" s="59">
        <v>0</v>
      </c>
      <c r="E20" s="58">
        <v>0</v>
      </c>
      <c r="F20" s="59">
        <v>0</v>
      </c>
      <c r="G20" s="58">
        <v>0</v>
      </c>
      <c r="H20" s="59">
        <v>0</v>
      </c>
      <c r="I20" s="58">
        <v>0</v>
      </c>
      <c r="J20" s="59">
        <v>1</v>
      </c>
      <c r="K20" s="58">
        <v>770</v>
      </c>
      <c r="L20" s="58">
        <v>770</v>
      </c>
      <c r="M20" s="58">
        <v>9240</v>
      </c>
      <c r="N20" s="153"/>
    </row>
    <row r="21" spans="1:14" ht="21.75" customHeight="1">
      <c r="A21" s="57" t="s">
        <v>139</v>
      </c>
      <c r="B21" s="59">
        <v>1</v>
      </c>
      <c r="C21" s="58">
        <v>330</v>
      </c>
      <c r="D21" s="59">
        <f t="shared" si="0"/>
        <v>330</v>
      </c>
      <c r="E21" s="58">
        <f t="shared" si="1"/>
        <v>3960</v>
      </c>
      <c r="F21" s="59">
        <v>1</v>
      </c>
      <c r="G21" s="58">
        <v>370</v>
      </c>
      <c r="H21" s="59">
        <f t="shared" si="2"/>
        <v>370</v>
      </c>
      <c r="I21" s="58">
        <f t="shared" ref="I21:I25" si="4">H21*12</f>
        <v>4440</v>
      </c>
      <c r="J21" s="59">
        <v>1</v>
      </c>
      <c r="K21" s="58">
        <v>400</v>
      </c>
      <c r="L21" s="58">
        <v>400</v>
      </c>
      <c r="M21" s="58">
        <v>4800</v>
      </c>
      <c r="N21" s="153"/>
    </row>
    <row r="22" spans="1:14" ht="21.75" customHeight="1">
      <c r="A22" s="57" t="s">
        <v>140</v>
      </c>
      <c r="B22" s="59">
        <v>1</v>
      </c>
      <c r="C22" s="58">
        <v>280</v>
      </c>
      <c r="D22" s="59">
        <f t="shared" si="0"/>
        <v>280</v>
      </c>
      <c r="E22" s="58">
        <f t="shared" si="1"/>
        <v>3360</v>
      </c>
      <c r="F22" s="59">
        <v>1</v>
      </c>
      <c r="G22" s="58">
        <v>310</v>
      </c>
      <c r="H22" s="59">
        <f t="shared" si="2"/>
        <v>310</v>
      </c>
      <c r="I22" s="58">
        <f t="shared" si="4"/>
        <v>3720</v>
      </c>
      <c r="J22" s="59">
        <v>1</v>
      </c>
      <c r="K22" s="58">
        <v>310</v>
      </c>
      <c r="L22" s="58">
        <v>310</v>
      </c>
      <c r="M22" s="58">
        <v>3720</v>
      </c>
      <c r="N22" s="153"/>
    </row>
    <row r="23" spans="1:14" ht="21.75" customHeight="1">
      <c r="A23" s="57" t="s">
        <v>141</v>
      </c>
      <c r="B23" s="59">
        <v>1</v>
      </c>
      <c r="C23" s="58">
        <v>490</v>
      </c>
      <c r="D23" s="59">
        <f t="shared" si="0"/>
        <v>490</v>
      </c>
      <c r="E23" s="58">
        <f t="shared" si="1"/>
        <v>5880</v>
      </c>
      <c r="F23" s="59">
        <v>1</v>
      </c>
      <c r="G23" s="58">
        <v>540</v>
      </c>
      <c r="H23" s="59">
        <f t="shared" si="2"/>
        <v>540</v>
      </c>
      <c r="I23" s="58">
        <f t="shared" si="4"/>
        <v>6480</v>
      </c>
      <c r="J23" s="59">
        <v>1</v>
      </c>
      <c r="K23" s="58">
        <v>590</v>
      </c>
      <c r="L23" s="58">
        <v>590</v>
      </c>
      <c r="M23" s="58">
        <v>7080</v>
      </c>
      <c r="N23" s="153"/>
    </row>
    <row r="24" spans="1:14" ht="21.75" customHeight="1">
      <c r="A24" s="57" t="s">
        <v>142</v>
      </c>
      <c r="B24" s="59">
        <v>1</v>
      </c>
      <c r="C24" s="58">
        <v>280</v>
      </c>
      <c r="D24" s="59">
        <f t="shared" si="0"/>
        <v>280</v>
      </c>
      <c r="E24" s="58">
        <f t="shared" si="1"/>
        <v>3360</v>
      </c>
      <c r="F24" s="59">
        <v>1</v>
      </c>
      <c r="G24" s="58">
        <v>310</v>
      </c>
      <c r="H24" s="59">
        <f t="shared" si="2"/>
        <v>310</v>
      </c>
      <c r="I24" s="58">
        <f t="shared" si="4"/>
        <v>3720</v>
      </c>
      <c r="J24" s="59">
        <v>1</v>
      </c>
      <c r="K24" s="58">
        <v>340</v>
      </c>
      <c r="L24" s="58">
        <v>340</v>
      </c>
      <c r="M24" s="58">
        <v>4080</v>
      </c>
      <c r="N24" s="153"/>
    </row>
    <row r="25" spans="1:14" ht="21.75" customHeight="1">
      <c r="A25" s="154" t="s">
        <v>143</v>
      </c>
      <c r="B25" s="59">
        <v>1</v>
      </c>
      <c r="C25" s="58">
        <v>440</v>
      </c>
      <c r="D25" s="59">
        <f t="shared" si="0"/>
        <v>440</v>
      </c>
      <c r="E25" s="58">
        <f t="shared" si="1"/>
        <v>5280</v>
      </c>
      <c r="F25" s="59">
        <v>1</v>
      </c>
      <c r="G25" s="58">
        <v>485</v>
      </c>
      <c r="H25" s="59">
        <f t="shared" si="2"/>
        <v>485</v>
      </c>
      <c r="I25" s="58">
        <f t="shared" si="4"/>
        <v>5820</v>
      </c>
      <c r="J25" s="59">
        <v>1</v>
      </c>
      <c r="K25" s="58">
        <v>485</v>
      </c>
      <c r="L25" s="58">
        <v>485</v>
      </c>
      <c r="M25" s="58">
        <v>5820</v>
      </c>
      <c r="N25" s="153"/>
    </row>
    <row r="26" spans="1:14" ht="21.75" customHeight="1">
      <c r="A26" s="154" t="s">
        <v>160</v>
      </c>
      <c r="B26" s="59"/>
      <c r="C26" s="58"/>
      <c r="D26" s="59"/>
      <c r="E26" s="58"/>
      <c r="F26" s="59">
        <v>1</v>
      </c>
      <c r="G26" s="58">
        <v>500</v>
      </c>
      <c r="H26" s="59">
        <f t="shared" si="2"/>
        <v>500</v>
      </c>
      <c r="I26" s="58">
        <v>4500</v>
      </c>
      <c r="J26" s="59">
        <v>1</v>
      </c>
      <c r="K26" s="58">
        <v>570</v>
      </c>
      <c r="L26" s="58">
        <v>570</v>
      </c>
      <c r="M26" s="58">
        <v>6840</v>
      </c>
      <c r="N26" s="153"/>
    </row>
    <row r="27" spans="1:14" ht="21.75" customHeight="1">
      <c r="A27" s="154" t="s">
        <v>149</v>
      </c>
      <c r="B27" s="59"/>
      <c r="C27" s="58"/>
      <c r="D27" s="59"/>
      <c r="E27" s="58"/>
      <c r="F27" s="59">
        <v>1</v>
      </c>
      <c r="G27" s="58">
        <v>500</v>
      </c>
      <c r="H27" s="59">
        <f t="shared" si="2"/>
        <v>500</v>
      </c>
      <c r="I27" s="58">
        <v>4500</v>
      </c>
      <c r="J27" s="59">
        <v>1</v>
      </c>
      <c r="K27" s="58">
        <v>550</v>
      </c>
      <c r="L27" s="58">
        <v>550</v>
      </c>
      <c r="M27" s="58">
        <v>6600</v>
      </c>
      <c r="N27" s="153"/>
    </row>
    <row r="28" spans="1:14" ht="21.75" customHeight="1">
      <c r="A28" s="154" t="s">
        <v>134</v>
      </c>
      <c r="B28" s="59"/>
      <c r="C28" s="58"/>
      <c r="D28" s="59"/>
      <c r="E28" s="58"/>
      <c r="F28" s="59">
        <v>1</v>
      </c>
      <c r="G28" s="58">
        <v>500</v>
      </c>
      <c r="H28" s="59">
        <f t="shared" si="2"/>
        <v>500</v>
      </c>
      <c r="I28" s="58">
        <v>4500</v>
      </c>
      <c r="J28" s="59">
        <v>1</v>
      </c>
      <c r="K28" s="58">
        <v>550</v>
      </c>
      <c r="L28" s="58">
        <v>550</v>
      </c>
      <c r="M28" s="58">
        <v>6600</v>
      </c>
      <c r="N28" s="153"/>
    </row>
    <row r="29" spans="1:14" ht="21.75" customHeight="1">
      <c r="A29" s="57" t="s">
        <v>137</v>
      </c>
      <c r="B29" s="59">
        <v>1</v>
      </c>
      <c r="C29" s="58">
        <v>300</v>
      </c>
      <c r="D29" s="59">
        <f t="shared" ref="D29" si="5">B29*C29</f>
        <v>300</v>
      </c>
      <c r="E29" s="58">
        <f t="shared" ref="E29" si="6">D29*12</f>
        <v>3600</v>
      </c>
      <c r="F29" s="59">
        <v>1</v>
      </c>
      <c r="G29" s="58">
        <v>330</v>
      </c>
      <c r="H29" s="59">
        <f t="shared" si="2"/>
        <v>330</v>
      </c>
      <c r="I29" s="58">
        <f t="shared" ref="I29" si="7">H29*12</f>
        <v>3960</v>
      </c>
      <c r="J29" s="59">
        <v>1</v>
      </c>
      <c r="K29" s="58">
        <v>360</v>
      </c>
      <c r="L29" s="58">
        <v>360</v>
      </c>
      <c r="M29" s="58">
        <v>4320</v>
      </c>
      <c r="N29" s="153"/>
    </row>
    <row r="30" spans="1:14" ht="21.75" customHeight="1">
      <c r="A30" s="155" t="s">
        <v>125</v>
      </c>
      <c r="B30" s="156">
        <v>24</v>
      </c>
      <c r="C30" s="155">
        <v>11730</v>
      </c>
      <c r="D30" s="156">
        <v>12730</v>
      </c>
      <c r="E30" s="58">
        <v>152760</v>
      </c>
      <c r="F30" s="156">
        <v>25</v>
      </c>
      <c r="G30" s="155">
        <v>14550</v>
      </c>
      <c r="H30" s="156">
        <v>15750</v>
      </c>
      <c r="I30" s="58">
        <v>181110</v>
      </c>
      <c r="J30" s="156">
        <f>SUM(J4:J29)</f>
        <v>27</v>
      </c>
      <c r="K30" s="155">
        <f>SUM(K4:K29)</f>
        <v>16310</v>
      </c>
      <c r="L30" s="155">
        <f>SUM(L4:L29)</f>
        <v>16970</v>
      </c>
      <c r="M30" s="157">
        <f>SUM(M4:M29)</f>
        <v>203640</v>
      </c>
      <c r="N30" s="153"/>
    </row>
    <row r="32" spans="1:14" ht="21.75" customHeight="1">
      <c r="B32" s="149"/>
      <c r="C32" s="149"/>
      <c r="D32" s="149"/>
      <c r="E32" s="149"/>
      <c r="F32" s="149"/>
    </row>
    <row r="34" spans="1:13" ht="21.75" customHeight="1">
      <c r="B34" s="149"/>
      <c r="C34" s="149"/>
      <c r="D34" s="149"/>
      <c r="E34" s="149"/>
      <c r="F34" s="149"/>
    </row>
    <row r="35" spans="1:13" ht="21.75" customHeight="1">
      <c r="B35" s="48"/>
      <c r="C35" s="60"/>
      <c r="D35" s="60"/>
      <c r="E35" s="61"/>
      <c r="F35" s="62"/>
      <c r="G35" s="63"/>
      <c r="H35" s="64"/>
      <c r="I35" s="64"/>
      <c r="J35" s="62"/>
      <c r="K35" s="63"/>
      <c r="L35" s="64"/>
      <c r="M35" s="64"/>
    </row>
    <row r="36" spans="1:13" ht="21.75" customHeight="1">
      <c r="A36" s="50"/>
      <c r="B36" s="52"/>
    </row>
    <row r="37" spans="1:13" ht="21.75" customHeight="1">
      <c r="A37" s="50"/>
      <c r="B37" s="52"/>
    </row>
    <row r="38" spans="1:13" ht="21.75" customHeight="1">
      <c r="A38" s="50"/>
      <c r="B38" s="51"/>
    </row>
    <row r="39" spans="1:13" s="48" customFormat="1" ht="23.25" customHeight="1">
      <c r="B39" s="49"/>
    </row>
    <row r="40" spans="1:13" ht="19.5" customHeight="1"/>
  </sheetData>
  <mergeCells count="15">
    <mergeCell ref="B32:F32"/>
    <mergeCell ref="B34:F34"/>
    <mergeCell ref="C1:E1"/>
    <mergeCell ref="F1:F3"/>
    <mergeCell ref="G1:I1"/>
    <mergeCell ref="A1:A3"/>
    <mergeCell ref="B1:B3"/>
    <mergeCell ref="J1:J3"/>
    <mergeCell ref="K1:M1"/>
    <mergeCell ref="C2:C3"/>
    <mergeCell ref="D2:E2"/>
    <mergeCell ref="G2:G3"/>
    <mergeCell ref="H2:I2"/>
    <mergeCell ref="K2:K3"/>
    <mergeCell ref="L2:M2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36" sqref="B36"/>
    </sheetView>
  </sheetViews>
  <sheetFormatPr defaultRowHeight="14.25"/>
  <cols>
    <col min="2" max="2" width="55.125" customWidth="1"/>
    <col min="3" max="3" width="12.75" customWidth="1"/>
    <col min="4" max="4" width="11.625" customWidth="1"/>
    <col min="5" max="5" width="12.5" customWidth="1"/>
    <col min="6" max="6" width="11" customWidth="1"/>
  </cols>
  <sheetData>
    <row r="1" spans="1:6" ht="27.75" customHeight="1">
      <c r="A1" s="152" t="s">
        <v>144</v>
      </c>
      <c r="B1" s="152"/>
      <c r="C1" s="152"/>
      <c r="D1" s="152"/>
      <c r="E1" s="152"/>
      <c r="F1" s="152"/>
    </row>
    <row r="2" spans="1:6" ht="27.75" customHeight="1">
      <c r="A2" s="65"/>
      <c r="B2" s="65"/>
      <c r="C2" s="152" t="s">
        <v>128</v>
      </c>
      <c r="D2" s="152"/>
      <c r="E2" s="152" t="s">
        <v>152</v>
      </c>
      <c r="F2" s="152"/>
    </row>
    <row r="3" spans="1:6" ht="39" customHeight="1">
      <c r="A3" s="43" t="s">
        <v>121</v>
      </c>
      <c r="B3" s="43" t="s">
        <v>123</v>
      </c>
      <c r="C3" s="44" t="s">
        <v>124</v>
      </c>
      <c r="D3" s="45" t="s">
        <v>122</v>
      </c>
      <c r="E3" s="44" t="s">
        <v>124</v>
      </c>
      <c r="F3" s="45" t="s">
        <v>122</v>
      </c>
    </row>
    <row r="4" spans="1:6" ht="32.25" customHeight="1">
      <c r="A4" s="42">
        <v>1</v>
      </c>
      <c r="B4" s="93" t="s">
        <v>155</v>
      </c>
      <c r="C4" s="94" t="s">
        <v>145</v>
      </c>
      <c r="D4" s="42">
        <v>3850</v>
      </c>
      <c r="E4" s="94" t="s">
        <v>145</v>
      </c>
      <c r="F4" s="42">
        <v>7450</v>
      </c>
    </row>
    <row r="5" spans="1:6" ht="32.25" customHeight="1">
      <c r="A5" s="42">
        <v>2</v>
      </c>
      <c r="B5" s="93" t="s">
        <v>156</v>
      </c>
      <c r="C5" s="94" t="s">
        <v>145</v>
      </c>
      <c r="D5" s="42">
        <v>3850</v>
      </c>
      <c r="E5" s="94" t="s">
        <v>145</v>
      </c>
      <c r="F5" s="42">
        <v>7450</v>
      </c>
    </row>
    <row r="6" spans="1:6" ht="32.25" customHeight="1">
      <c r="A6" s="42">
        <v>3</v>
      </c>
      <c r="B6" s="93" t="s">
        <v>153</v>
      </c>
      <c r="C6" s="95" t="s">
        <v>146</v>
      </c>
      <c r="D6" s="42">
        <v>1300</v>
      </c>
      <c r="E6" s="95" t="s">
        <v>154</v>
      </c>
      <c r="F6" s="42">
        <v>3650</v>
      </c>
    </row>
    <row r="7" spans="1:6" ht="32.25" customHeight="1">
      <c r="A7" s="42">
        <v>4</v>
      </c>
      <c r="B7" s="42"/>
      <c r="C7" s="41"/>
      <c r="D7" s="42"/>
      <c r="E7" s="42"/>
      <c r="F7" s="42"/>
    </row>
    <row r="8" spans="1:6" ht="32.25" customHeight="1">
      <c r="A8" s="42">
        <v>5</v>
      </c>
      <c r="B8" s="42"/>
      <c r="C8" s="41"/>
      <c r="D8" s="42"/>
      <c r="E8" s="42"/>
      <c r="F8" s="42"/>
    </row>
    <row r="9" spans="1:6" ht="32.25" customHeight="1">
      <c r="A9" s="42">
        <v>6</v>
      </c>
      <c r="B9" s="42"/>
      <c r="C9" s="41"/>
      <c r="D9" s="42"/>
      <c r="E9" s="42"/>
      <c r="F9" s="42"/>
    </row>
    <row r="10" spans="1:6" ht="32.25" customHeight="1">
      <c r="A10" s="42"/>
      <c r="B10" s="42"/>
      <c r="C10" s="41"/>
      <c r="D10" s="42"/>
      <c r="E10" s="42"/>
      <c r="F10" s="42"/>
    </row>
    <row r="11" spans="1:6" ht="32.25" customHeight="1">
      <c r="A11" s="42"/>
      <c r="B11" s="42"/>
      <c r="C11" s="41"/>
      <c r="D11" s="42"/>
      <c r="E11" s="42"/>
      <c r="F11" s="42"/>
    </row>
    <row r="12" spans="1:6" ht="32.25" customHeight="1">
      <c r="A12" s="42"/>
      <c r="B12" s="42"/>
      <c r="C12" s="41"/>
      <c r="D12" s="42"/>
      <c r="E12" s="42"/>
      <c r="F12" s="42"/>
    </row>
    <row r="13" spans="1:6" ht="32.25" customHeight="1">
      <c r="A13" s="42"/>
      <c r="B13" s="42"/>
      <c r="C13" s="41"/>
      <c r="D13" s="42"/>
      <c r="E13" s="42"/>
      <c r="F13" s="42"/>
    </row>
    <row r="14" spans="1:6" ht="32.25" customHeight="1">
      <c r="A14" s="42"/>
      <c r="B14" s="42"/>
      <c r="C14" s="41"/>
      <c r="D14" s="42"/>
      <c r="E14" s="42"/>
      <c r="F14" s="42"/>
    </row>
    <row r="15" spans="1:6" ht="32.25" customHeight="1">
      <c r="A15" s="42"/>
      <c r="B15" s="42"/>
      <c r="C15" s="41"/>
      <c r="D15" s="42"/>
      <c r="E15" s="42"/>
      <c r="F15" s="42"/>
    </row>
    <row r="16" spans="1:6" ht="32.25" customHeight="1">
      <c r="A16" s="42"/>
      <c r="B16" s="42"/>
      <c r="C16" s="41"/>
      <c r="D16" s="42"/>
      <c r="E16" s="42"/>
      <c r="F16" s="42"/>
    </row>
    <row r="17" spans="1:6" ht="32.25" customHeight="1">
      <c r="A17" s="42"/>
      <c r="B17" s="42"/>
      <c r="C17" s="41"/>
      <c r="D17" s="42"/>
      <c r="E17" s="42"/>
      <c r="F17" s="42"/>
    </row>
    <row r="18" spans="1:6" ht="32.25" customHeight="1">
      <c r="A18" s="42"/>
      <c r="B18" s="42"/>
      <c r="C18" s="41"/>
      <c r="D18" s="42"/>
      <c r="E18" s="42"/>
      <c r="F18" s="42"/>
    </row>
    <row r="19" spans="1:6" ht="32.25" customHeight="1">
      <c r="A19" s="42"/>
      <c r="B19" s="42"/>
      <c r="C19" s="41"/>
      <c r="D19" s="42"/>
      <c r="E19" s="42"/>
      <c r="F19" s="42"/>
    </row>
    <row r="20" spans="1:6" ht="32.25" customHeight="1">
      <c r="A20" s="42"/>
      <c r="B20" s="42"/>
      <c r="C20" s="41"/>
      <c r="D20" s="42"/>
      <c r="E20" s="42"/>
      <c r="F20" s="42"/>
    </row>
    <row r="21" spans="1:6" ht="32.25" customHeight="1">
      <c r="A21" s="42"/>
      <c r="B21" s="42"/>
      <c r="C21" s="41"/>
      <c r="D21" s="42"/>
      <c r="E21" s="42"/>
      <c r="F21" s="42"/>
    </row>
    <row r="22" spans="1:6" ht="32.25" customHeight="1">
      <c r="A22" s="42"/>
      <c r="B22" s="42"/>
      <c r="C22" s="41"/>
      <c r="D22" s="42"/>
      <c r="E22" s="42"/>
      <c r="F22" s="42"/>
    </row>
    <row r="23" spans="1:6" ht="32.25" customHeight="1">
      <c r="A23" s="42"/>
      <c r="B23" s="42"/>
      <c r="C23" s="41"/>
      <c r="D23" s="42"/>
      <c r="E23" s="42"/>
      <c r="F23" s="42"/>
    </row>
    <row r="24" spans="1:6" ht="32.25" customHeight="1">
      <c r="A24" s="42"/>
      <c r="B24" s="42"/>
      <c r="C24" s="41"/>
      <c r="D24" s="42"/>
      <c r="E24" s="42"/>
      <c r="F24" s="42"/>
    </row>
    <row r="25" spans="1:6" ht="32.25" customHeight="1">
      <c r="A25" s="42"/>
      <c r="B25" s="42"/>
      <c r="C25" s="41"/>
      <c r="D25" s="42"/>
      <c r="E25" s="42"/>
      <c r="F25" s="42"/>
    </row>
    <row r="26" spans="1:6" ht="32.25" customHeight="1">
      <c r="A26" s="42"/>
      <c r="B26" s="42"/>
      <c r="C26" s="41"/>
      <c r="D26" s="42"/>
      <c r="E26" s="42"/>
      <c r="F26" s="42"/>
    </row>
    <row r="27" spans="1:6" ht="32.25" customHeight="1">
      <c r="A27" s="42"/>
      <c r="B27" s="42"/>
      <c r="C27" s="41"/>
      <c r="D27" s="42"/>
      <c r="E27" s="42"/>
      <c r="F27" s="42"/>
    </row>
    <row r="28" spans="1:6" ht="32.25" customHeight="1">
      <c r="A28" s="42"/>
      <c r="B28" s="42"/>
      <c r="C28" s="41"/>
      <c r="D28" s="42"/>
      <c r="E28" s="42"/>
      <c r="F28" s="42"/>
    </row>
    <row r="29" spans="1:6" ht="32.25" customHeight="1"/>
  </sheetData>
  <mergeCells count="3">
    <mergeCell ref="C2:D2"/>
    <mergeCell ref="E2:F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2024-07-24T08:53:00Z</cp:lastPrinted>
  <dcterms:created xsi:type="dcterms:W3CDTF">2013-10-04T08:00:13Z</dcterms:created>
  <dcterms:modified xsi:type="dcterms:W3CDTF">2024-11-15T09:30:23Z</dcterms:modified>
</cp:coreProperties>
</file>