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i Tomadze\Desktop\ბიუჯეტები\2026 წლის ბიუჯეტი - დაზუსტებული პროექტი\"/>
    </mc:Choice>
  </mc:AlternateContent>
  <bookViews>
    <workbookView xWindow="0" yWindow="0" windowWidth="28800" windowHeight="12435"/>
  </bookViews>
  <sheets>
    <sheet name="გადასახდელები" sheetId="1" r:id="rId1"/>
    <sheet name="შტატები" sheetId="2" r:id="rId2"/>
    <sheet name="ღონისძიებები" sheetId="3" r:id="rId3"/>
  </sheets>
  <calcPr calcId="152511"/>
</workbook>
</file>

<file path=xl/calcChain.xml><?xml version="1.0" encoding="utf-8"?>
<calcChain xmlns="http://schemas.openxmlformats.org/spreadsheetml/2006/main">
  <c r="M17" i="2" l="1"/>
  <c r="M18" i="2"/>
  <c r="M19" i="2"/>
  <c r="M20" i="2"/>
  <c r="M21" i="2"/>
  <c r="M16" i="2"/>
  <c r="M19" i="1" l="1"/>
  <c r="M22" i="2" l="1"/>
  <c r="L22" i="2"/>
  <c r="K22" i="2"/>
  <c r="L14" i="2"/>
  <c r="L21" i="2"/>
  <c r="L16" i="2"/>
  <c r="L17" i="2"/>
  <c r="L18" i="2"/>
  <c r="L19" i="2"/>
  <c r="L20" i="2"/>
  <c r="K21" i="2"/>
  <c r="K14" i="2"/>
  <c r="I21" i="2" l="1"/>
  <c r="H21" i="2"/>
  <c r="G21" i="2"/>
  <c r="I20" i="2"/>
  <c r="I19" i="2"/>
  <c r="I18" i="2"/>
  <c r="I17" i="2"/>
  <c r="I16" i="2"/>
  <c r="I14" i="2"/>
  <c r="H14" i="2"/>
  <c r="G14" i="2"/>
  <c r="I13" i="2"/>
  <c r="I12" i="2"/>
  <c r="I11" i="2"/>
  <c r="I10" i="2"/>
  <c r="I9" i="2"/>
  <c r="I8" i="2"/>
  <c r="I7" i="2"/>
  <c r="I6" i="2"/>
  <c r="I5" i="2"/>
  <c r="E21" i="2"/>
  <c r="D21" i="2"/>
  <c r="C21" i="2"/>
  <c r="D14" i="2"/>
  <c r="C14" i="2"/>
  <c r="E12" i="2"/>
  <c r="E14" i="2" s="1"/>
  <c r="L6" i="2" l="1"/>
  <c r="M6" i="2" s="1"/>
  <c r="L7" i="2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M14" i="2"/>
  <c r="L15" i="2"/>
  <c r="M15" i="2" s="1"/>
  <c r="L5" i="2"/>
  <c r="M5" i="2" s="1"/>
  <c r="L95" i="1" l="1"/>
  <c r="L94" i="1"/>
  <c r="L93" i="1"/>
  <c r="N92" i="1"/>
  <c r="N90" i="1" s="1"/>
  <c r="M92" i="1"/>
  <c r="L91" i="1"/>
  <c r="M90" i="1"/>
  <c r="L89" i="1"/>
  <c r="L88" i="1"/>
  <c r="N87" i="1"/>
  <c r="M87" i="1"/>
  <c r="L86" i="1"/>
  <c r="L85" i="1"/>
  <c r="N84" i="1"/>
  <c r="M84" i="1"/>
  <c r="L84" i="1" s="1"/>
  <c r="L83" i="1"/>
  <c r="L82" i="1"/>
  <c r="N81" i="1"/>
  <c r="N80" i="1" s="1"/>
  <c r="M81" i="1"/>
  <c r="L81" i="1" s="1"/>
  <c r="L79" i="1"/>
  <c r="L78" i="1"/>
  <c r="N77" i="1"/>
  <c r="M77" i="1"/>
  <c r="L77" i="1"/>
  <c r="L76" i="1"/>
  <c r="L75" i="1"/>
  <c r="N74" i="1"/>
  <c r="M74" i="1"/>
  <c r="L74" i="1" s="1"/>
  <c r="L73" i="1"/>
  <c r="L72" i="1"/>
  <c r="N71" i="1"/>
  <c r="M71" i="1"/>
  <c r="M70" i="1"/>
  <c r="L69" i="1"/>
  <c r="L68" i="1"/>
  <c r="L67" i="1"/>
  <c r="L66" i="1"/>
  <c r="L65" i="1"/>
  <c r="L64" i="1"/>
  <c r="L63" i="1"/>
  <c r="N62" i="1"/>
  <c r="N61" i="1" s="1"/>
  <c r="M62" i="1"/>
  <c r="M61" i="1" s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N47" i="1"/>
  <c r="L46" i="1"/>
  <c r="L45" i="1"/>
  <c r="L44" i="1"/>
  <c r="L43" i="1"/>
  <c r="L42" i="1"/>
  <c r="L41" i="1"/>
  <c r="N40" i="1"/>
  <c r="N17" i="1" s="1"/>
  <c r="M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N22" i="1"/>
  <c r="M22" i="1"/>
  <c r="L22" i="1" s="1"/>
  <c r="L21" i="1"/>
  <c r="L20" i="1"/>
  <c r="N19" i="1"/>
  <c r="L19" i="1"/>
  <c r="L18" i="1"/>
  <c r="L16" i="1"/>
  <c r="N15" i="1"/>
  <c r="N14" i="1" s="1"/>
  <c r="M15" i="1"/>
  <c r="M14" i="1" s="1"/>
  <c r="L10" i="1"/>
  <c r="L9" i="1"/>
  <c r="L8" i="1"/>
  <c r="L7" i="1"/>
  <c r="N6" i="1"/>
  <c r="L6" i="1" s="1"/>
  <c r="I95" i="1"/>
  <c r="I94" i="1"/>
  <c r="I93" i="1"/>
  <c r="K92" i="1"/>
  <c r="K90" i="1" s="1"/>
  <c r="J92" i="1"/>
  <c r="I91" i="1"/>
  <c r="J90" i="1"/>
  <c r="I89" i="1"/>
  <c r="I88" i="1"/>
  <c r="K87" i="1"/>
  <c r="J87" i="1"/>
  <c r="I86" i="1"/>
  <c r="I85" i="1"/>
  <c r="K84" i="1"/>
  <c r="J84" i="1"/>
  <c r="I84" i="1" s="1"/>
  <c r="I83" i="1"/>
  <c r="I82" i="1"/>
  <c r="K81" i="1"/>
  <c r="K80" i="1" s="1"/>
  <c r="J81" i="1"/>
  <c r="I81" i="1" s="1"/>
  <c r="I79" i="1"/>
  <c r="I78" i="1"/>
  <c r="K77" i="1"/>
  <c r="J77" i="1"/>
  <c r="I77" i="1"/>
  <c r="I76" i="1"/>
  <c r="I75" i="1"/>
  <c r="K74" i="1"/>
  <c r="J74" i="1"/>
  <c r="I74" i="1" s="1"/>
  <c r="I73" i="1"/>
  <c r="I72" i="1"/>
  <c r="K71" i="1"/>
  <c r="J71" i="1"/>
  <c r="J70" i="1"/>
  <c r="I69" i="1"/>
  <c r="I68" i="1"/>
  <c r="I67" i="1"/>
  <c r="I66" i="1"/>
  <c r="I65" i="1"/>
  <c r="I64" i="1"/>
  <c r="I63" i="1"/>
  <c r="K62" i="1"/>
  <c r="K61" i="1" s="1"/>
  <c r="J62" i="1"/>
  <c r="J61" i="1" s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K47" i="1"/>
  <c r="J47" i="1"/>
  <c r="I46" i="1"/>
  <c r="I45" i="1"/>
  <c r="I44" i="1"/>
  <c r="I43" i="1"/>
  <c r="I42" i="1"/>
  <c r="I41" i="1"/>
  <c r="K40" i="1"/>
  <c r="J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K22" i="1"/>
  <c r="J22" i="1"/>
  <c r="I22" i="1" s="1"/>
  <c r="I21" i="1"/>
  <c r="I20" i="1"/>
  <c r="K19" i="1"/>
  <c r="I18" i="1"/>
  <c r="I16" i="1"/>
  <c r="K15" i="1"/>
  <c r="K14" i="1" s="1"/>
  <c r="K13" i="1" s="1"/>
  <c r="J15" i="1"/>
  <c r="J14" i="1" s="1"/>
  <c r="I10" i="1"/>
  <c r="I9" i="1"/>
  <c r="I8" i="1"/>
  <c r="I7" i="1"/>
  <c r="K6" i="1"/>
  <c r="I6" i="1" s="1"/>
  <c r="L47" i="1" l="1"/>
  <c r="I47" i="1"/>
  <c r="L90" i="1"/>
  <c r="I87" i="1"/>
  <c r="L87" i="1"/>
  <c r="I90" i="1"/>
  <c r="I19" i="1"/>
  <c r="K17" i="1"/>
  <c r="K11" i="1" s="1"/>
  <c r="I71" i="1"/>
  <c r="J80" i="1"/>
  <c r="L71" i="1"/>
  <c r="M80" i="1"/>
  <c r="L80" i="1" s="1"/>
  <c r="I40" i="1"/>
  <c r="I61" i="1"/>
  <c r="I92" i="1"/>
  <c r="N13" i="1"/>
  <c r="N11" i="1" s="1"/>
  <c r="L40" i="1"/>
  <c r="L61" i="1"/>
  <c r="L92" i="1"/>
  <c r="L15" i="1"/>
  <c r="L14" i="1"/>
  <c r="M17" i="1"/>
  <c r="L17" i="1" s="1"/>
  <c r="L62" i="1"/>
  <c r="N70" i="1"/>
  <c r="L70" i="1" s="1"/>
  <c r="I80" i="1"/>
  <c r="I15" i="1"/>
  <c r="I14" i="1"/>
  <c r="J17" i="1"/>
  <c r="I62" i="1"/>
  <c r="K70" i="1"/>
  <c r="I70" i="1" s="1"/>
  <c r="I17" i="1" l="1"/>
  <c r="M13" i="1"/>
  <c r="J13" i="1"/>
  <c r="L13" i="1" l="1"/>
  <c r="M11" i="1"/>
  <c r="L11" i="1" s="1"/>
  <c r="I13" i="1"/>
  <c r="J11" i="1"/>
  <c r="I11" i="1" s="1"/>
  <c r="H40" i="1"/>
  <c r="G40" i="1"/>
  <c r="G47" i="1"/>
  <c r="F69" i="1" l="1"/>
  <c r="H22" i="1"/>
  <c r="G22" i="1"/>
  <c r="F10" i="1"/>
  <c r="F9" i="1"/>
  <c r="F8" i="1"/>
  <c r="F7" i="1"/>
  <c r="F26" i="1"/>
  <c r="G15" i="1"/>
  <c r="G14" i="1" s="1"/>
  <c r="H15" i="1"/>
  <c r="H14" i="1" s="1"/>
  <c r="G17" i="1" l="1"/>
  <c r="F6" i="1"/>
  <c r="F18" i="1" l="1"/>
  <c r="H19" i="1"/>
  <c r="F20" i="1"/>
  <c r="F21" i="1"/>
  <c r="F23" i="1"/>
  <c r="F24" i="1"/>
  <c r="F25" i="1"/>
  <c r="F28" i="1"/>
  <c r="F29" i="1"/>
  <c r="F30" i="1"/>
  <c r="F31" i="1"/>
  <c r="F32" i="1"/>
  <c r="F33" i="1"/>
  <c r="F35" i="1"/>
  <c r="F36" i="1"/>
  <c r="F37" i="1"/>
  <c r="F38" i="1"/>
  <c r="F39" i="1"/>
  <c r="F41" i="1"/>
  <c r="F42" i="1"/>
  <c r="F43" i="1"/>
  <c r="F44" i="1"/>
  <c r="F45" i="1"/>
  <c r="F46" i="1"/>
  <c r="H47" i="1"/>
  <c r="F47" i="1" s="1"/>
  <c r="F48" i="1"/>
  <c r="F49" i="1"/>
  <c r="H17" i="1" l="1"/>
  <c r="F27" i="1"/>
  <c r="F16" i="1"/>
  <c r="F40" i="1"/>
  <c r="F34" i="1"/>
  <c r="F19" i="1"/>
  <c r="F15" i="1"/>
  <c r="F14" i="1"/>
  <c r="F94" i="1"/>
  <c r="H92" i="1"/>
  <c r="H90" i="1" s="1"/>
  <c r="F91" i="1"/>
  <c r="F89" i="1"/>
  <c r="F88" i="1"/>
  <c r="H87" i="1"/>
  <c r="G87" i="1"/>
  <c r="F86" i="1"/>
  <c r="F85" i="1"/>
  <c r="H84" i="1"/>
  <c r="G84" i="1"/>
  <c r="F83" i="1"/>
  <c r="F82" i="1"/>
  <c r="H81" i="1"/>
  <c r="G81" i="1"/>
  <c r="F79" i="1"/>
  <c r="F78" i="1"/>
  <c r="H77" i="1"/>
  <c r="G77" i="1"/>
  <c r="F76" i="1"/>
  <c r="F75" i="1"/>
  <c r="H74" i="1"/>
  <c r="G74" i="1"/>
  <c r="F73" i="1"/>
  <c r="F72" i="1"/>
  <c r="H71" i="1"/>
  <c r="G71" i="1"/>
  <c r="F68" i="1"/>
  <c r="F67" i="1"/>
  <c r="F66" i="1"/>
  <c r="F65" i="1"/>
  <c r="F64" i="1"/>
  <c r="F63" i="1"/>
  <c r="H62" i="1"/>
  <c r="H61" i="1" s="1"/>
  <c r="G62" i="1"/>
  <c r="G61" i="1" s="1"/>
  <c r="F60" i="1"/>
  <c r="F59" i="1"/>
  <c r="F58" i="1"/>
  <c r="F57" i="1"/>
  <c r="F56" i="1"/>
  <c r="F55" i="1"/>
  <c r="F54" i="1"/>
  <c r="F53" i="1"/>
  <c r="F52" i="1"/>
  <c r="F51" i="1"/>
  <c r="F50" i="1"/>
  <c r="F77" i="1" l="1"/>
  <c r="F81" i="1"/>
  <c r="G70" i="1"/>
  <c r="H70" i="1"/>
  <c r="F87" i="1"/>
  <c r="F93" i="1"/>
  <c r="F22" i="1"/>
  <c r="H80" i="1"/>
  <c r="H13" i="1" s="1"/>
  <c r="H11" i="1" s="1"/>
  <c r="F61" i="1"/>
  <c r="F62" i="1"/>
  <c r="F71" i="1"/>
  <c r="F74" i="1"/>
  <c r="F84" i="1"/>
  <c r="G92" i="1"/>
  <c r="G90" i="1" s="1"/>
  <c r="F90" i="1" s="1"/>
  <c r="G80" i="1"/>
  <c r="G13" i="1" s="1"/>
  <c r="G11" i="1" s="1"/>
  <c r="F11" i="1" l="1"/>
  <c r="F70" i="1"/>
  <c r="F80" i="1"/>
  <c r="F17" i="1"/>
  <c r="F92" i="1"/>
  <c r="F95" i="1"/>
  <c r="F13" i="1" l="1"/>
</calcChain>
</file>

<file path=xl/sharedStrings.xml><?xml version="1.0" encoding="utf-8"?>
<sst xmlns="http://schemas.openxmlformats.org/spreadsheetml/2006/main" count="207" uniqueCount="163">
  <si>
    <t>სულ</t>
  </si>
  <si>
    <t>მათ შორის</t>
  </si>
  <si>
    <t>საკუთარი შემოსავლები</t>
  </si>
  <si>
    <t>მომუშავეთა რიცხოვნობა</t>
  </si>
  <si>
    <t>ხარჯები</t>
  </si>
  <si>
    <t>შრომის ანაზღაურება</t>
  </si>
  <si>
    <t>ხელფასი</t>
  </si>
  <si>
    <t>ხელფასები ფულადი ფორმით</t>
  </si>
  <si>
    <t>თანამდებობრივი სარგო</t>
  </si>
  <si>
    <t>საქონელი და მომსახურება</t>
  </si>
  <si>
    <t>შტატგარეშე მომუშავეთა ანაზღაურება</t>
  </si>
  <si>
    <t>მივლინებები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</si>
  <si>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</si>
  <si>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</si>
  <si>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</si>
  <si>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ბიულეტინების, საკანცელარიო წიგნების და სხვა ანალოგიური მასალების შეძენა</t>
  </si>
  <si>
    <t>ნორმატიული აქტების, საცნობარო და სპეციალური ლიტერატურის,  ჟურნალ-გაზეთის შეძენა და ყველა სახის საგამომცემლო-სასტამბო (არაძირითადი საქმიანობის) ხარჯები</t>
  </si>
  <si>
    <t>მცირეფასიანი საოფისე ტექტნიკის შეძენა და დამონტაჟების ხარჯი</t>
  </si>
  <si>
    <t>საოფისე ინვენტარის შეძენა და დამონტაჟების ხარჯი</t>
  </si>
  <si>
    <t xml:space="preserve">შენობა-ნაგებობის და მათი მიმდებარე ტერიტორიის მიმდინარე რემონტის ხარჯი </t>
  </si>
  <si>
    <t xml:space="preserve">კავშირგაბმულობის ხარჯი </t>
  </si>
  <si>
    <t xml:space="preserve">საფოსტო მომსახურების ხარჯი </t>
  </si>
  <si>
    <t xml:space="preserve">კომუნალური ხარჯი </t>
  </si>
  <si>
    <t xml:space="preserve">ოფისის ხარჯი რომელიც არ არის კლასიფიცირებული </t>
  </si>
  <si>
    <t xml:space="preserve">წარმომადგენლობითი ხარჯები </t>
  </si>
  <si>
    <t xml:space="preserve">რბილი ინვენტარის,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</si>
  <si>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</si>
  <si>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 xml:space="preserve">საწვავ/საპოხი მასალების შეძენის ხარჯი </t>
  </si>
  <si>
    <t xml:space="preserve">მიმდინარე რემონტის ხარჯი </t>
  </si>
  <si>
    <t>ექსპლუატაციის, მოვლა-შენახვის და სათადარიგო ნაწილების შეძენის ხარჯი</t>
  </si>
  <si>
    <t xml:space="preserve">ტრანსპორტის დაქირავების (გადაზიდვა-გადაყვანის) ხარჯი </t>
  </si>
  <si>
    <t xml:space="preserve">ტრანსპორტის, ტექნიკისა და იარაღის ექსპლოატაციის და მოვლა-შენახვის არაკლასიფიცირებული ხარჯები </t>
  </si>
  <si>
    <t>სხვა დანარჩენი საქონელი და მომსახურება</t>
  </si>
  <si>
    <t xml:space="preserve">ბანკის მომსახურების ხარჯი </t>
  </si>
  <si>
    <t xml:space="preserve">ექსპერტიზის და შემოწმების ხარჯი </t>
  </si>
  <si>
    <t xml:space="preserve">კადრების მომზადება-გადამზადებასთან, კვალიფიკაციის ამაღლებასა და სტაჟირებასთან დაკავშირებული ხარჯი </t>
  </si>
  <si>
    <t xml:space="preserve">საკონსულტაციო, სანოტარო, თარჯიმნის და თარგმნის მომსახურების ხარჯი </t>
  </si>
  <si>
    <t xml:space="preserve">აუდიტორული მომსახურების ხარჯი </t>
  </si>
  <si>
    <t xml:space="preserve">საარქივო მომსახურების ხარჯი </t>
  </si>
  <si>
    <t xml:space="preserve">შენობა-ნაგებობის დაცვის ხარჯი </t>
  </si>
  <si>
    <t xml:space="preserve">სხვა დანარჩენ საქონელსა და მომსახურებაზე გაწეული დანარჩენი ხარჯი </t>
  </si>
  <si>
    <t>სუბსიდიები</t>
  </si>
  <si>
    <t>გრანტები</t>
  </si>
  <si>
    <t xml:space="preserve">გრანტები სხვა დონის სახელმწიფო ერთეულებს </t>
  </si>
  <si>
    <t>კაპიტალური</t>
  </si>
  <si>
    <t>სოციალური უზრუნველყოფა</t>
  </si>
  <si>
    <t xml:space="preserve">სოციალური დახმარება </t>
  </si>
  <si>
    <t xml:space="preserve">ფულადი ფორმით </t>
  </si>
  <si>
    <t xml:space="preserve">სასაქონლო ფორმით </t>
  </si>
  <si>
    <t xml:space="preserve">დამქირავებლის მიერ გაწეული სოციალური დახმარება </t>
  </si>
  <si>
    <t>სხვა ხარჯები</t>
  </si>
  <si>
    <t xml:space="preserve">სხვადასხვა ხარჯები </t>
  </si>
  <si>
    <t xml:space="preserve">სხვადასხვა მიმდინარე ხარჯები </t>
  </si>
  <si>
    <t>არაფინანსური აქტივების ზრდა</t>
  </si>
  <si>
    <t xml:space="preserve">არაწარმოებული აქტივები  </t>
  </si>
  <si>
    <t xml:space="preserve">მიწა </t>
  </si>
  <si>
    <t xml:space="preserve">ვალდებულებების კლება </t>
  </si>
  <si>
    <t xml:space="preserve">საშინაო </t>
  </si>
  <si>
    <t xml:space="preserve">სხვა კრედიტორული დავალიანებები </t>
  </si>
  <si>
    <t>კომპიუტერული პროგრამების შეძენის და განახლების ხარჯი</t>
  </si>
  <si>
    <t>ოფისისათვის სანიტარული საგნებისა და საჭირო მასალების შეძენის ხარჯი</t>
  </si>
  <si>
    <t xml:space="preserve">    რეცხვის, ქიმწმენდის და სანიტარული საგნების შეძენის  ხარჯი </t>
  </si>
  <si>
    <t xml:space="preserve"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 </t>
  </si>
  <si>
    <t xml:space="preserve">კვების ხარჯები </t>
  </si>
  <si>
    <t xml:space="preserve">სამედიცინო ხარჯები </t>
  </si>
  <si>
    <t xml:space="preserve">მცირეფასიანი ინსტრუმენტებისა და ხელსაწყოების შეძენა შენახვის ხარჯი </t>
  </si>
  <si>
    <t xml:space="preserve">რეკლამის ხარჯი </t>
  </si>
  <si>
    <t xml:space="preserve">სესიების, კონფერენციების, ყრილობების, სემინარების და სხვა სამუშაო შეხვედრების ორგანიზების ხარჯი </t>
  </si>
  <si>
    <t xml:space="preserve">ბინის ქირა </t>
  </si>
  <si>
    <t>კულტურული, სპორტული, საგანმანათლებლო, საგამოფენო ღონისძიებების და მაუწყებლობის ხარჯები</t>
  </si>
  <si>
    <t>ძირითადი კაპიტალის მომსახურება</t>
  </si>
  <si>
    <t>პროცენტი</t>
  </si>
  <si>
    <t xml:space="preserve">საგარეო ვალდებულებებზე </t>
  </si>
  <si>
    <t xml:space="preserve">ორმხრივ კრედიტორებზე </t>
  </si>
  <si>
    <t xml:space="preserve">მრავალმხრივ კრედიტორებზე </t>
  </si>
  <si>
    <t xml:space="preserve">კომერციულ ორგანიზაციებზე </t>
  </si>
  <si>
    <t xml:space="preserve">სხვა საგარეო ვალდებულებებზე </t>
  </si>
  <si>
    <t xml:space="preserve">საშინაო ერთეულებზე გარდა სახელმწიფო ერთეულებისა </t>
  </si>
  <si>
    <t xml:space="preserve">სახელმწიფო ერთეულებიდან აღებულ საშინაო ვალდებულებებზე </t>
  </si>
  <si>
    <t xml:space="preserve">გრანტები უცხო სახელმწიფოთა მთავრობებს </t>
  </si>
  <si>
    <t xml:space="preserve">მიმდინარე </t>
  </si>
  <si>
    <t xml:space="preserve">გრანტები საერთაშორისო ორგანიზაციებს </t>
  </si>
  <si>
    <t xml:space="preserve">სოციალური დაზღვევა </t>
  </si>
  <si>
    <t xml:space="preserve">ქონებასთან დაკავშირებული ხარჯები, გარდა პროცენტისა </t>
  </si>
  <si>
    <t>სხვადასხვა კაპიტალური ხარჯები</t>
  </si>
  <si>
    <t xml:space="preserve">მატერიალური მარაგები </t>
  </si>
  <si>
    <t xml:space="preserve">სტრატეგიული მარაგები </t>
  </si>
  <si>
    <t xml:space="preserve">სხვა მატერიალური მარაგები </t>
  </si>
  <si>
    <t xml:space="preserve">ნედლეული და მასალები </t>
  </si>
  <si>
    <t xml:space="preserve">დაუმთავრებელი წარმოება </t>
  </si>
  <si>
    <t xml:space="preserve">მზა პროდუქცია </t>
  </si>
  <si>
    <t xml:space="preserve">შემდგომი რეალიზაციისათვის შეძენილი საქონელი </t>
  </si>
  <si>
    <t xml:space="preserve">ფასეულობები </t>
  </si>
  <si>
    <t xml:space="preserve">წიაღისეული </t>
  </si>
  <si>
    <t xml:space="preserve">სხვა ბუნებრივი აქტივები </t>
  </si>
  <si>
    <t xml:space="preserve">რადიოსიხშირული სპექტრით სარგებლობის ლიცენზია </t>
  </si>
  <si>
    <t xml:space="preserve">სხვა დანარჩენი ბუნებრივი აქტივები </t>
  </si>
  <si>
    <t xml:space="preserve">არაწარმოებული არამატერიალური აქტივები </t>
  </si>
  <si>
    <t xml:space="preserve">ფინანსური აქტივების ზრდა </t>
  </si>
  <si>
    <t xml:space="preserve">სესხები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</si>
  <si>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</si>
  <si>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</si>
  <si>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 xml:space="preserve">საგარეო </t>
  </si>
  <si>
    <t xml:space="preserve">მონეტარული ოქრო და ნასესხობის სპეციალური უფლება </t>
  </si>
  <si>
    <t xml:space="preserve">ვალუტა და დეპოზიტები  </t>
  </si>
  <si>
    <t>ფასიანი ქაღალდები, გარდა აქციებისა</t>
  </si>
  <si>
    <t xml:space="preserve">აქციები და სხვა კაპიტალი (მხოლოდ სახელმწიფო საწარმოები და ორგანიზაციები) </t>
  </si>
  <si>
    <t xml:space="preserve">დაზღვევის ტექნიკური რეზერვები </t>
  </si>
  <si>
    <t>ადგილობრივი ბიუჯეტის ფონდებიდან გამოყოფილი ტრანსფერები</t>
  </si>
  <si>
    <t>გადასახდელები</t>
  </si>
  <si>
    <t>საშტატო რიცხოვნობა</t>
  </si>
  <si>
    <t>ხელფასის ფონდი</t>
  </si>
  <si>
    <t>ერთი თვის</t>
  </si>
  <si>
    <t>წლიური</t>
  </si>
  <si>
    <t>სხვადასხა დონორი ორგანიზაციებიდან მიღებული გრანტები</t>
  </si>
  <si>
    <t>სახაზინო კოდი</t>
  </si>
  <si>
    <t>შემოსულობები სულ</t>
  </si>
  <si>
    <t>ადგილობრივი ბიუჯეტიდან მისაღები სახსრები (სუბსიდია)</t>
  </si>
  <si>
    <t>სხვა შემოსავლები (საკუთარი შემოსავლები)</t>
  </si>
  <si>
    <t>საკუთარი შემოსავლების ნაშთის ცვლილება</t>
  </si>
  <si>
    <t>ამბროლაურის მუნიციპალიტეტი</t>
  </si>
  <si>
    <t>##</t>
  </si>
  <si>
    <t>თანხა, ლარი</t>
  </si>
  <si>
    <t xml:space="preserve">ღონისძიებების დასახელება </t>
  </si>
  <si>
    <t>ღონისძიების ჩატარების დრო</t>
  </si>
  <si>
    <t>სულ ჯამი</t>
  </si>
  <si>
    <t>დირექტორი:</t>
  </si>
  <si>
    <t>ბუღალტერი:</t>
  </si>
  <si>
    <t>a(a)ip დასახელება</t>
  </si>
  <si>
    <t xml:space="preserve"> </t>
  </si>
  <si>
    <t>2024 წელი</t>
  </si>
  <si>
    <t>2025 წელი</t>
  </si>
  <si>
    <t>დანართი N1</t>
  </si>
  <si>
    <t>დანართი 2</t>
  </si>
  <si>
    <t>2024 წლის ფაქტიური</t>
  </si>
  <si>
    <t>2025 წლის დაზუსტებული გეგმა</t>
  </si>
  <si>
    <t>2026 წლის გეგმა (პროექტი)</t>
  </si>
  <si>
    <t>2024  წელი</t>
  </si>
  <si>
    <t>2026 წელი</t>
  </si>
  <si>
    <t>ცენტრის დირექტორი</t>
  </si>
  <si>
    <t>ბუღალტერი</t>
  </si>
  <si>
    <t xml:space="preserve"> 
ექიმი  ეპიდემიოლოგი</t>
  </si>
  <si>
    <t xml:space="preserve"> იმუნოპროფილაქტიკის ლოჯისტიკაზე (ცივ ჯაჭვზე) პასუხისმგებელი პირი</t>
  </si>
  <si>
    <t xml:space="preserve">ექიმი პრევენციონისტი/პროფილაქტიკოსი </t>
  </si>
  <si>
    <t>სამედიცინო სტატისტიკურ  ინფორმაციაზე პასუხისმგებელი პირი</t>
  </si>
  <si>
    <t>დამლაგებელი</t>
  </si>
  <si>
    <t>დარაჯი</t>
  </si>
  <si>
    <t>მძღოლი</t>
  </si>
  <si>
    <t>შტატგარეშე თანამშრომლები</t>
  </si>
  <si>
    <t xml:space="preserve"> საქმის მწარმოებელი </t>
  </si>
  <si>
    <t>ცივ ჯაჭვზე პას პირის თანაშემწე</t>
  </si>
  <si>
    <t xml:space="preserve">  დამხმარე მუშაკი </t>
  </si>
  <si>
    <t>ტექნიკური მუშაკი</t>
  </si>
  <si>
    <t>ინტეგრირებული სკრინინგის და სხვა მუნიციპალური პროგრამების სპეციალისტი</t>
  </si>
  <si>
    <t>ა(ა)ი.პ.   ამბროლაურის ერთიანი ადგილობრივი საზოგადოებრივი ჯანდაცვის ცენტრი</t>
  </si>
  <si>
    <t>7.ინტეგრირებული სკრინინგის აივ ინფექცია შიდსის, ც ჰეპატიტის და ტუბერკულოზის  მართვის სახელმწიფო( მუნიციპალური) პროგრამა</t>
  </si>
  <si>
    <t>1 მარტიდან 31 დეკემბრამდე</t>
  </si>
  <si>
    <t>მუნიციპალიტეტის ტერიტორიაზე განთავსებულ საზოგადოებრივი მნიშვნელობის დაწესებულებებში ჰიგიენური ნორმების დაცვის ზედამხედველობა.</t>
  </si>
  <si>
    <t>წელიწადში 2 ჯერ</t>
  </si>
  <si>
    <t xml:space="preserve">პერიოდულად
 გეგმის შესაბამისად </t>
  </si>
  <si>
    <r>
      <t>ა.ა.ი.პ. ამბროლაურის ერთიანი ადგილობრივი საზოგადოებრივი ჯანდაცვის ცენტრი</t>
    </r>
    <r>
      <rPr>
        <sz val="11"/>
        <color theme="1"/>
        <rFont val="Body Font"/>
        <charset val="1"/>
      </rPr>
      <t xml:space="preserve"> </t>
    </r>
    <r>
      <rPr>
        <b/>
        <sz val="11"/>
        <color theme="1"/>
        <rFont val="Body Font"/>
        <charset val="1"/>
      </rPr>
      <t xml:space="preserve">                        </t>
    </r>
    <r>
      <rPr>
        <sz val="8"/>
        <color theme="1"/>
        <rFont val="Body Font"/>
        <charset val="1"/>
      </rPr>
      <t>(საინფორმაციო ბარათი)</t>
    </r>
  </si>
  <si>
    <t>2026 წ 1 იანვარიდან 31 დეკემბრამდე</t>
  </si>
  <si>
    <t>2025 წლის 1ივლისიდან 31 დეკემბრამდე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</si>
</sst>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_-* #,##0.00_ _-;\-* #,##0.00_ _-;_-* &quot;-&quot;??_ _-;_-@_-"/>
    <numFmt numFmtId="166" formatCode="0.000"/>
    <numFmt numFmtId="167" formatCode="#,##0.000"/>
  </numFmts>
  <fonts count="48">
    <font>
      <sz val="11"/>
      <color theme="1"/>
      <name val="Body Font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b/>
      <sz val="8"/>
      <name val="LitNusx"/>
      <family val="2"/>
    </font>
    <font>
      <b/>
      <sz val="11"/>
      <name val="Sylfaen"/>
      <family val="1"/>
    </font>
    <font>
      <b/>
      <sz val="8"/>
      <name val="Sylfaen"/>
      <family val="1"/>
    </font>
    <font>
      <sz val="8"/>
      <color theme="1"/>
      <name val="Body Font"/>
      <family val="2"/>
    </font>
    <font>
      <b/>
      <sz val="8"/>
      <color indexed="10"/>
      <name val="Sylfaen"/>
      <family val="1"/>
    </font>
    <font>
      <b/>
      <sz val="8"/>
      <color indexed="12"/>
      <name val="Sylfaen"/>
      <family val="1"/>
    </font>
    <font>
      <b/>
      <sz val="8"/>
      <color rgb="FF0000FF"/>
      <name val="Sylfaen"/>
      <family val="1"/>
    </font>
    <font>
      <b/>
      <sz val="8"/>
      <color rgb="FFFF0000"/>
      <name val="Sylfaen"/>
      <family val="1"/>
    </font>
    <font>
      <b/>
      <sz val="8"/>
      <color rgb="FF800080"/>
      <name val="Sylfaen"/>
      <family val="1"/>
    </font>
    <font>
      <b/>
      <sz val="8"/>
      <color indexed="36"/>
      <name val="Sylfaen"/>
      <family val="1"/>
    </font>
    <font>
      <b/>
      <sz val="8"/>
      <color rgb="FF008000"/>
      <name val="Sylfaen"/>
      <family val="1"/>
    </font>
    <font>
      <b/>
      <sz val="8"/>
      <color indexed="17"/>
      <name val="Sylfaen"/>
      <family val="1"/>
    </font>
    <font>
      <sz val="7"/>
      <color theme="1"/>
      <name val="Body Font"/>
      <family val="2"/>
    </font>
    <font>
      <sz val="12"/>
      <color theme="1"/>
      <name val="Body Font"/>
      <family val="2"/>
    </font>
    <font>
      <b/>
      <sz val="8"/>
      <color rgb="FF7030A0"/>
      <name val="Sylfaen"/>
      <family val="1"/>
    </font>
    <font>
      <b/>
      <sz val="11"/>
      <color indexed="12"/>
      <name val="Sylfaen"/>
      <family val="1"/>
    </font>
    <font>
      <sz val="11"/>
      <color theme="1"/>
      <name val="Sylfaen"/>
      <family val="1"/>
      <charset val="204"/>
    </font>
    <font>
      <b/>
      <sz val="10"/>
      <name val="Sylfaen"/>
      <family val="1"/>
      <charset val="204"/>
    </font>
    <font>
      <b/>
      <sz val="11"/>
      <color theme="1"/>
      <name val="Body Font"/>
      <charset val="1"/>
    </font>
    <font>
      <b/>
      <sz val="10"/>
      <color theme="1"/>
      <name val="Body Font"/>
      <charset val="1"/>
    </font>
    <font>
      <sz val="10"/>
      <color theme="1"/>
      <name val="Body Font"/>
      <charset val="1"/>
    </font>
    <font>
      <b/>
      <sz val="10"/>
      <name val="Sylfaen"/>
      <family val="1"/>
    </font>
    <font>
      <b/>
      <sz val="10"/>
      <color indexed="10"/>
      <name val="Sylfaen"/>
      <family val="1"/>
    </font>
    <font>
      <sz val="8"/>
      <color theme="1"/>
      <name val="Body Font"/>
      <charset val="1"/>
    </font>
    <font>
      <sz val="11"/>
      <color theme="1"/>
      <name val="Body Font"/>
      <charset val="1"/>
    </font>
    <font>
      <b/>
      <sz val="9"/>
      <name val="Sylfaen"/>
      <family val="1"/>
    </font>
    <font>
      <b/>
      <sz val="12"/>
      <name val="Arial"/>
      <family val="2"/>
      <charset val="204"/>
    </font>
    <font>
      <b/>
      <sz val="8"/>
      <name val="AcadNusx"/>
    </font>
    <font>
      <b/>
      <sz val="12"/>
      <name val="LitNusx"/>
      <family val="2"/>
    </font>
    <font>
      <b/>
      <sz val="11"/>
      <name val="LitNusx"/>
      <family val="2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AcadNusx"/>
    </font>
    <font>
      <sz val="10"/>
      <color theme="1"/>
      <name val="Body Font"/>
      <family val="2"/>
    </font>
    <font>
      <b/>
      <sz val="8"/>
      <color theme="1"/>
      <name val="Body Font"/>
    </font>
    <font>
      <sz val="9"/>
      <color theme="1"/>
      <name val="Body Font"/>
      <family val="2"/>
    </font>
    <font>
      <sz val="10"/>
      <color theme="1"/>
      <name val="Body Font"/>
    </font>
    <font>
      <b/>
      <sz val="10"/>
      <color theme="1"/>
      <name val="Body Font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Body Font"/>
      <family val="2"/>
    </font>
    <font>
      <sz val="9"/>
      <color rgb="FF00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6" fontId="2" fillId="0" borderId="0"/>
  </cellStyleXfs>
  <cellXfs count="150">
    <xf numFmtId="0" fontId="0" fillId="0" borderId="0" xfId="0"/>
    <xf numFmtId="0" fontId="8" fillId="0" borderId="0" xfId="0" applyFont="1"/>
    <xf numFmtId="0" fontId="13" fillId="0" borderId="1" xfId="13" applyFont="1" applyBorder="1" applyAlignment="1">
      <alignment horizontal="left" vertical="center" wrapText="1" indent="2"/>
    </xf>
    <xf numFmtId="0" fontId="15" fillId="0" borderId="1" xfId="13" applyFont="1" applyBorder="1" applyAlignment="1">
      <alignment horizontal="left" vertical="center" wrapText="1" indent="3"/>
    </xf>
    <xf numFmtId="0" fontId="12" fillId="0" borderId="1" xfId="13" applyFont="1" applyBorder="1" applyAlignment="1">
      <alignment horizontal="left" vertical="center" wrapText="1" indent="1"/>
    </xf>
    <xf numFmtId="0" fontId="11" fillId="0" borderId="2" xfId="13" applyFont="1" applyBorder="1" applyAlignment="1">
      <alignment vertical="center" wrapText="1"/>
    </xf>
    <xf numFmtId="0" fontId="12" fillId="0" borderId="4" xfId="13" applyFont="1" applyBorder="1" applyAlignment="1">
      <alignment horizontal="left" vertical="center" wrapText="1" indent="1"/>
    </xf>
    <xf numFmtId="0" fontId="17" fillId="0" borderId="0" xfId="0" applyFont="1"/>
    <xf numFmtId="0" fontId="7" fillId="0" borderId="9" xfId="13" applyFont="1" applyBorder="1" applyAlignment="1">
      <alignment vertical="center" wrapText="1"/>
    </xf>
    <xf numFmtId="0" fontId="11" fillId="0" borderId="9" xfId="13" applyFont="1" applyBorder="1" applyAlignment="1">
      <alignment vertical="center" wrapText="1"/>
    </xf>
    <xf numFmtId="0" fontId="12" fillId="0" borderId="9" xfId="13" applyFont="1" applyBorder="1" applyAlignment="1">
      <alignment vertical="center" wrapText="1"/>
    </xf>
    <xf numFmtId="0" fontId="13" fillId="0" borderId="9" xfId="13" applyFont="1" applyBorder="1" applyAlignment="1">
      <alignment horizontal="left" vertical="center" wrapText="1" indent="2"/>
    </xf>
    <xf numFmtId="0" fontId="15" fillId="0" borderId="9" xfId="13" applyFont="1" applyBorder="1" applyAlignment="1">
      <alignment horizontal="left" vertical="center" wrapText="1" indent="3"/>
    </xf>
    <xf numFmtId="0" fontId="15" fillId="0" borderId="9" xfId="13" applyFont="1" applyBorder="1" applyAlignment="1">
      <alignment horizontal="center" vertical="center" wrapText="1"/>
    </xf>
    <xf numFmtId="0" fontId="15" fillId="0" borderId="9" xfId="13" applyFont="1" applyBorder="1" applyAlignment="1">
      <alignment vertical="center" wrapText="1"/>
    </xf>
    <xf numFmtId="0" fontId="11" fillId="2" borderId="9" xfId="13" applyFont="1" applyFill="1" applyBorder="1" applyAlignment="1">
      <alignment vertical="center" wrapText="1"/>
    </xf>
    <xf numFmtId="0" fontId="18" fillId="0" borderId="0" xfId="0" applyFont="1"/>
    <xf numFmtId="164" fontId="8" fillId="0" borderId="0" xfId="0" applyNumberFormat="1" applyFont="1" applyAlignment="1">
      <alignment horizontal="right"/>
    </xf>
    <xf numFmtId="2" fontId="12" fillId="0" borderId="0" xfId="13" applyNumberFormat="1" applyFont="1" applyBorder="1" applyAlignment="1">
      <alignment horizontal="left" vertical="center" wrapText="1" indent="1"/>
    </xf>
    <xf numFmtId="2" fontId="13" fillId="0" borderId="0" xfId="13" applyNumberFormat="1" applyFont="1" applyBorder="1" applyAlignment="1">
      <alignment horizontal="left" vertical="center" wrapText="1" indent="2"/>
    </xf>
    <xf numFmtId="2" fontId="15" fillId="0" borderId="0" xfId="13" applyNumberFormat="1" applyFont="1" applyBorder="1" applyAlignment="1">
      <alignment horizontal="left" vertical="center" wrapText="1" indent="3"/>
    </xf>
    <xf numFmtId="2" fontId="11" fillId="0" borderId="0" xfId="13" applyNumberFormat="1" applyFont="1" applyBorder="1" applyAlignment="1">
      <alignment vertical="center" wrapText="1"/>
    </xf>
    <xf numFmtId="2" fontId="8" fillId="0" borderId="0" xfId="0" applyNumberFormat="1" applyFont="1"/>
    <xf numFmtId="2" fontId="18" fillId="0" borderId="0" xfId="0" applyNumberFormat="1" applyFont="1" applyAlignment="1">
      <alignment horizontal="center"/>
    </xf>
    <xf numFmtId="2" fontId="0" fillId="0" borderId="0" xfId="0" applyNumberFormat="1"/>
    <xf numFmtId="2" fontId="18" fillId="0" borderId="0" xfId="0" applyNumberFormat="1" applyFont="1"/>
    <xf numFmtId="167" fontId="6" fillId="0" borderId="9" xfId="15" applyNumberFormat="1" applyFont="1" applyFill="1" applyBorder="1" applyAlignment="1" applyProtection="1">
      <alignment horizontal="right" vertical="center" wrapText="1"/>
      <protection locked="0"/>
    </xf>
    <xf numFmtId="167" fontId="6" fillId="3" borderId="9" xfId="15" applyNumberFormat="1" applyFont="1" applyFill="1" applyBorder="1" applyAlignment="1" applyProtection="1">
      <alignment horizontal="right" vertical="center" wrapText="1"/>
      <protection locked="0"/>
    </xf>
    <xf numFmtId="167" fontId="6" fillId="3" borderId="7" xfId="15" applyNumberFormat="1" applyFont="1" applyFill="1" applyBorder="1" applyAlignment="1" applyProtection="1">
      <alignment horizontal="right" vertical="center" wrapText="1"/>
      <protection locked="0"/>
    </xf>
    <xf numFmtId="167" fontId="20" fillId="0" borderId="9" xfId="14" applyNumberFormat="1" applyFont="1" applyFill="1" applyBorder="1" applyAlignment="1" applyProtection="1">
      <alignment horizontal="right" vertical="center" wrapText="1"/>
    </xf>
    <xf numFmtId="167" fontId="10" fillId="0" borderId="9" xfId="14" applyNumberFormat="1" applyFont="1" applyFill="1" applyBorder="1" applyAlignment="1" applyProtection="1">
      <alignment horizontal="right" vertical="center" wrapText="1"/>
    </xf>
    <xf numFmtId="167" fontId="10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2" fillId="0" borderId="9" xfId="14" applyNumberFormat="1" applyFont="1" applyFill="1" applyBorder="1" applyAlignment="1" applyProtection="1">
      <alignment horizontal="right" vertical="center" wrapText="1"/>
    </xf>
    <xf numFmtId="167" fontId="19" fillId="0" borderId="9" xfId="14" applyNumberFormat="1" applyFont="1" applyFill="1" applyBorder="1" applyAlignment="1" applyProtection="1">
      <alignment horizontal="right" vertical="center" wrapText="1"/>
    </xf>
    <xf numFmtId="167" fontId="14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4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4" fillId="0" borderId="9" xfId="14" applyNumberFormat="1" applyFont="1" applyFill="1" applyBorder="1" applyAlignment="1" applyProtection="1">
      <alignment horizontal="right" vertical="center" wrapText="1"/>
    </xf>
    <xf numFmtId="167" fontId="14" fillId="0" borderId="11" xfId="14" applyNumberFormat="1" applyFont="1" applyFill="1" applyBorder="1" applyAlignment="1" applyProtection="1">
      <alignment horizontal="right" vertical="center" wrapText="1"/>
    </xf>
    <xf numFmtId="167" fontId="15" fillId="0" borderId="9" xfId="14" applyNumberFormat="1" applyFont="1" applyFill="1" applyBorder="1" applyAlignment="1" applyProtection="1">
      <alignment horizontal="right" vertical="center" wrapText="1"/>
    </xf>
    <xf numFmtId="167" fontId="15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5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5" fillId="0" borderId="11" xfId="14" applyNumberFormat="1" applyFont="1" applyFill="1" applyBorder="1" applyAlignment="1" applyProtection="1">
      <alignment horizontal="right" vertical="center" wrapText="1"/>
    </xf>
    <xf numFmtId="167" fontId="8" fillId="0" borderId="0" xfId="0" applyNumberFormat="1" applyFont="1" applyAlignment="1">
      <alignment horizontal="right"/>
    </xf>
    <xf numFmtId="167" fontId="16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6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9" xfId="14" applyNumberFormat="1" applyFont="1" applyFill="1" applyBorder="1" applyAlignment="1" applyProtection="1">
      <alignment horizontal="right" vertical="center" wrapText="1"/>
    </xf>
    <xf numFmtId="167" fontId="9" fillId="0" borderId="11" xfId="14" applyNumberFormat="1" applyFont="1" applyFill="1" applyBorder="1" applyAlignment="1" applyProtection="1">
      <alignment horizontal="right" vertical="center" wrapText="1"/>
    </xf>
    <xf numFmtId="167" fontId="16" fillId="0" borderId="9" xfId="14" applyNumberFormat="1" applyFont="1" applyFill="1" applyBorder="1" applyAlignment="1" applyProtection="1">
      <alignment horizontal="right" vertical="center" wrapText="1"/>
    </xf>
    <xf numFmtId="167" fontId="16" fillId="0" borderId="11" xfId="14" applyNumberFormat="1" applyFont="1" applyFill="1" applyBorder="1" applyAlignment="1" applyProtection="1">
      <alignment horizontal="right" vertical="center" wrapText="1"/>
    </xf>
    <xf numFmtId="167" fontId="10" fillId="2" borderId="9" xfId="14" applyNumberFormat="1" applyFont="1" applyFill="1" applyBorder="1" applyAlignment="1" applyProtection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24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1" fontId="7" fillId="0" borderId="9" xfId="13" applyNumberFormat="1" applyFont="1" applyBorder="1" applyAlignment="1">
      <alignment vertical="center" wrapText="1"/>
    </xf>
    <xf numFmtId="1" fontId="7" fillId="0" borderId="9" xfId="13" applyNumberFormat="1" applyFont="1" applyBorder="1" applyAlignment="1">
      <alignment horizontal="left" vertical="center" wrapText="1" indent="2"/>
    </xf>
    <xf numFmtId="164" fontId="26" fillId="3" borderId="12" xfId="15" applyNumberFormat="1" applyFont="1" applyFill="1" applyBorder="1" applyAlignment="1" applyProtection="1">
      <alignment horizontal="center" vertical="center" wrapText="1"/>
      <protection locked="0"/>
    </xf>
    <xf numFmtId="164" fontId="26" fillId="3" borderId="9" xfId="1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21" fillId="0" borderId="0" xfId="0" applyFont="1" applyFill="1" applyBorder="1"/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/>
    <xf numFmtId="3" fontId="3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>
      <alignment horizontal="left" vertical="center" wrapText="1"/>
    </xf>
    <xf numFmtId="0" fontId="35" fillId="0" borderId="9" xfId="0" applyFont="1" applyBorder="1"/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8" fillId="0" borderId="0" xfId="0" applyFont="1" applyBorder="1" applyAlignment="1">
      <alignment wrapText="1"/>
    </xf>
    <xf numFmtId="0" fontId="38" fillId="0" borderId="0" xfId="0" applyFont="1" applyBorder="1" applyAlignment="1">
      <alignment vertical="center"/>
    </xf>
    <xf numFmtId="0" fontId="23" fillId="0" borderId="9" xfId="0" applyFont="1" applyBorder="1" applyAlignment="1">
      <alignment horizontal="center" vertical="center"/>
    </xf>
    <xf numFmtId="0" fontId="8" fillId="3" borderId="11" xfId="0" applyFont="1" applyFill="1" applyBorder="1"/>
    <xf numFmtId="0" fontId="40" fillId="0" borderId="9" xfId="0" applyFont="1" applyBorder="1" applyAlignment="1">
      <alignment horizontal="center"/>
    </xf>
    <xf numFmtId="0" fontId="8" fillId="3" borderId="11" xfId="0" applyFont="1" applyFill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11" xfId="0" applyFont="1" applyBorder="1" applyAlignment="1">
      <alignment vertical="center" wrapText="1"/>
    </xf>
    <xf numFmtId="0" fontId="41" fillId="0" borderId="11" xfId="0" applyFont="1" applyBorder="1" applyAlignment="1">
      <alignment vertical="center" wrapText="1"/>
    </xf>
    <xf numFmtId="0" fontId="42" fillId="0" borderId="11" xfId="0" applyFont="1" applyFill="1" applyBorder="1" applyAlignment="1">
      <alignment horizontal="left" vertical="center" wrapText="1"/>
    </xf>
    <xf numFmtId="0" fontId="40" fillId="0" borderId="9" xfId="0" applyFont="1" applyBorder="1"/>
    <xf numFmtId="0" fontId="43" fillId="0" borderId="9" xfId="0" applyFont="1" applyBorder="1"/>
    <xf numFmtId="0" fontId="43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4" fillId="0" borderId="9" xfId="0" applyFont="1" applyBorder="1"/>
    <xf numFmtId="0" fontId="44" fillId="0" borderId="9" xfId="0" applyFont="1" applyBorder="1" applyAlignment="1">
      <alignment horizontal="center"/>
    </xf>
    <xf numFmtId="0" fontId="45" fillId="0" borderId="9" xfId="0" applyFont="1" applyBorder="1"/>
    <xf numFmtId="0" fontId="45" fillId="0" borderId="9" xfId="0" applyFont="1" applyBorder="1" applyAlignment="1">
      <alignment horizontal="center"/>
    </xf>
    <xf numFmtId="0" fontId="45" fillId="0" borderId="0" xfId="0" applyFont="1" applyBorder="1"/>
    <xf numFmtId="0" fontId="45" fillId="0" borderId="0" xfId="0" applyFont="1" applyBorder="1" applyAlignment="1">
      <alignment horizontal="center"/>
    </xf>
    <xf numFmtId="0" fontId="40" fillId="0" borderId="0" xfId="0" applyFont="1" applyBorder="1"/>
    <xf numFmtId="0" fontId="46" fillId="0" borderId="9" xfId="0" applyFont="1" applyBorder="1"/>
    <xf numFmtId="0" fontId="46" fillId="0" borderId="9" xfId="0" applyFont="1" applyFill="1" applyBorder="1" applyAlignment="1">
      <alignment horizontal="center"/>
    </xf>
    <xf numFmtId="0" fontId="46" fillId="0" borderId="9" xfId="0" applyFont="1" applyFill="1" applyBorder="1"/>
    <xf numFmtId="0" fontId="46" fillId="0" borderId="9" xfId="0" applyFont="1" applyBorder="1" applyAlignment="1">
      <alignment horizontal="center"/>
    </xf>
    <xf numFmtId="0" fontId="40" fillId="0" borderId="20" xfId="0" applyFont="1" applyBorder="1"/>
    <xf numFmtId="0" fontId="47" fillId="0" borderId="9" xfId="0" applyFont="1" applyBorder="1" applyAlignment="1">
      <alignment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wrapText="1"/>
    </xf>
    <xf numFmtId="0" fontId="40" fillId="0" borderId="9" xfId="0" applyFont="1" applyFill="1" applyBorder="1" applyAlignment="1">
      <alignment horizontal="center"/>
    </xf>
    <xf numFmtId="0" fontId="40" fillId="0" borderId="9" xfId="0" applyFont="1" applyFill="1" applyBorder="1"/>
    <xf numFmtId="0" fontId="42" fillId="0" borderId="0" xfId="0" applyFont="1" applyAlignment="1">
      <alignment horizontal="left"/>
    </xf>
    <xf numFmtId="2" fontId="5" fillId="0" borderId="14" xfId="15" applyNumberFormat="1" applyFont="1" applyFill="1" applyBorder="1" applyAlignment="1" applyProtection="1">
      <alignment horizontal="center" vertical="center" wrapText="1"/>
      <protection locked="0"/>
    </xf>
    <xf numFmtId="2" fontId="5" fillId="0" borderId="18" xfId="15" applyNumberFormat="1" applyFont="1" applyFill="1" applyBorder="1" applyAlignment="1" applyProtection="1">
      <alignment horizontal="center" vertical="center" wrapText="1"/>
      <protection locked="0"/>
    </xf>
    <xf numFmtId="2" fontId="5" fillId="0" borderId="11" xfId="15" applyNumberFormat="1" applyFont="1" applyFill="1" applyBorder="1" applyAlignment="1" applyProtection="1">
      <alignment horizontal="center" vertical="center" wrapText="1"/>
      <protection locked="0"/>
    </xf>
    <xf numFmtId="0" fontId="22" fillId="0" borderId="19" xfId="15" applyFont="1" applyFill="1" applyBorder="1" applyAlignment="1" applyProtection="1">
      <alignment horizontal="center" vertical="center" wrapText="1"/>
      <protection locked="0"/>
    </xf>
    <xf numFmtId="0" fontId="22" fillId="0" borderId="20" xfId="15" applyFont="1" applyFill="1" applyBorder="1" applyAlignment="1" applyProtection="1">
      <alignment horizontal="center" vertical="center" wrapText="1"/>
      <protection locked="0"/>
    </xf>
    <xf numFmtId="0" fontId="22" fillId="0" borderId="21" xfId="15" applyFont="1" applyFill="1" applyBorder="1" applyAlignment="1" applyProtection="1">
      <alignment horizontal="center" vertical="center" wrapText="1"/>
      <protection locked="0"/>
    </xf>
    <xf numFmtId="0" fontId="22" fillId="0" borderId="10" xfId="15" applyFont="1" applyFill="1" applyBorder="1" applyAlignment="1" applyProtection="1">
      <alignment horizontal="center" vertical="center" wrapText="1"/>
      <protection locked="0"/>
    </xf>
    <xf numFmtId="0" fontId="22" fillId="0" borderId="0" xfId="15" applyFont="1" applyFill="1" applyBorder="1" applyAlignment="1" applyProtection="1">
      <alignment horizontal="center" vertical="center" wrapText="1"/>
      <protection locked="0"/>
    </xf>
    <xf numFmtId="0" fontId="22" fillId="0" borderId="4" xfId="15" applyFont="1" applyFill="1" applyBorder="1" applyAlignment="1" applyProtection="1">
      <alignment horizontal="center" vertical="center" wrapText="1"/>
      <protection locked="0"/>
    </xf>
    <xf numFmtId="0" fontId="22" fillId="0" borderId="5" xfId="15" applyFont="1" applyFill="1" applyBorder="1" applyAlignment="1" applyProtection="1">
      <alignment horizontal="center" vertical="center" wrapText="1"/>
      <protection locked="0"/>
    </xf>
    <xf numFmtId="0" fontId="22" fillId="0" borderId="15" xfId="15" applyFont="1" applyFill="1" applyBorder="1" applyAlignment="1" applyProtection="1">
      <alignment horizontal="center" vertical="center" wrapText="1"/>
      <protection locked="0"/>
    </xf>
    <xf numFmtId="0" fontId="22" fillId="0" borderId="16" xfId="15" applyFont="1" applyFill="1" applyBorder="1" applyAlignment="1" applyProtection="1">
      <alignment horizontal="center" vertical="center" wrapText="1"/>
      <protection locked="0"/>
    </xf>
    <xf numFmtId="0" fontId="22" fillId="0" borderId="14" xfId="15" applyFont="1" applyFill="1" applyBorder="1" applyAlignment="1" applyProtection="1">
      <alignment horizontal="center" vertical="center" wrapText="1"/>
      <protection locked="0"/>
    </xf>
    <xf numFmtId="0" fontId="22" fillId="0" borderId="18" xfId="15" applyFont="1" applyFill="1" applyBorder="1" applyAlignment="1" applyProtection="1">
      <alignment horizontal="center" vertical="center" wrapText="1"/>
      <protection locked="0"/>
    </xf>
    <xf numFmtId="0" fontId="22" fillId="0" borderId="11" xfId="15" applyFont="1" applyFill="1" applyBorder="1" applyAlignment="1" applyProtection="1">
      <alignment horizontal="center" vertical="center" wrapText="1"/>
      <protection locked="0"/>
    </xf>
    <xf numFmtId="0" fontId="22" fillId="0" borderId="14" xfId="13" applyFont="1" applyFill="1" applyBorder="1" applyAlignment="1">
      <alignment horizontal="center" vertical="center" wrapText="1"/>
    </xf>
    <xf numFmtId="0" fontId="22" fillId="0" borderId="18" xfId="13" applyFont="1" applyFill="1" applyBorder="1" applyAlignment="1">
      <alignment horizontal="center" vertical="center" wrapText="1"/>
    </xf>
    <xf numFmtId="0" fontId="22" fillId="0" borderId="11" xfId="13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4" fontId="26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4" fontId="30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30" fillId="0" borderId="22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6" xfId="15" applyNumberFormat="1" applyFont="1" applyFill="1" applyBorder="1" applyAlignment="1" applyProtection="1">
      <alignment horizontal="center" vertical="center" wrapText="1"/>
      <protection locked="0"/>
    </xf>
    <xf numFmtId="164" fontId="26" fillId="0" borderId="3" xfId="15" applyNumberFormat="1" applyFont="1" applyFill="1" applyBorder="1" applyAlignment="1" applyProtection="1">
      <alignment horizontal="center" vertical="center" wrapText="1"/>
      <protection locked="0"/>
    </xf>
    <xf numFmtId="164" fontId="26" fillId="0" borderId="6" xfId="3" applyNumberFormat="1" applyFont="1" applyFill="1" applyBorder="1" applyAlignment="1" applyProtection="1">
      <alignment horizontal="center" vertical="center" wrapText="1"/>
      <protection locked="0"/>
    </xf>
    <xf numFmtId="164" fontId="27" fillId="0" borderId="3" xfId="3" applyNumberFormat="1" applyFont="1" applyFill="1" applyBorder="1" applyAlignment="1" applyProtection="1">
      <alignment horizontal="center" vertical="center" wrapText="1"/>
      <protection locked="0"/>
    </xf>
    <xf numFmtId="2" fontId="31" fillId="0" borderId="23" xfId="2" applyNumberFormat="1" applyFont="1" applyFill="1" applyBorder="1" applyAlignment="1" applyProtection="1">
      <alignment horizontal="center" vertical="center"/>
      <protection locked="0"/>
    </xf>
    <xf numFmtId="2" fontId="31" fillId="0" borderId="15" xfId="2" applyNumberFormat="1" applyFont="1" applyFill="1" applyBorder="1" applyAlignment="1" applyProtection="1">
      <alignment horizontal="center" vertical="center"/>
      <protection locked="0"/>
    </xf>
    <xf numFmtId="164" fontId="30" fillId="0" borderId="9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17" xfId="15" applyNumberFormat="1" applyFont="1" applyFill="1" applyBorder="1" applyAlignment="1" applyProtection="1">
      <alignment horizontal="center" vertical="center" wrapText="1"/>
      <protection locked="0"/>
    </xf>
    <xf numFmtId="0" fontId="39" fillId="4" borderId="12" xfId="0" applyFont="1" applyFill="1" applyBorder="1" applyAlignment="1" applyProtection="1">
      <alignment horizontal="center" vertical="center" wrapText="1"/>
      <protection locked="0"/>
    </xf>
    <xf numFmtId="0" fontId="32" fillId="4" borderId="10" xfId="0" applyFont="1" applyFill="1" applyBorder="1" applyAlignment="1" applyProtection="1">
      <alignment horizontal="center" vertical="center" wrapText="1"/>
      <protection locked="0"/>
    </xf>
    <xf numFmtId="0" fontId="33" fillId="4" borderId="13" xfId="0" applyFont="1" applyFill="1" applyBorder="1" applyAlignment="1" applyProtection="1">
      <alignment horizontal="center" vertical="center" textRotation="90" wrapText="1"/>
      <protection locked="0"/>
    </xf>
    <xf numFmtId="0" fontId="33" fillId="4" borderId="8" xfId="0" applyFont="1" applyFill="1" applyBorder="1" applyAlignment="1" applyProtection="1">
      <alignment horizontal="center" vertical="center" textRotation="90" wrapText="1"/>
      <protection locked="0"/>
    </xf>
    <xf numFmtId="164" fontId="33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7" xfId="0" applyFont="1" applyFill="1" applyBorder="1" applyAlignment="1" applyProtection="1">
      <alignment horizontal="center" vertical="center" textRotation="90" wrapText="1"/>
      <protection locked="0"/>
    </xf>
    <xf numFmtId="0" fontId="34" fillId="4" borderId="8" xfId="0" applyFont="1" applyFill="1" applyBorder="1" applyAlignment="1" applyProtection="1">
      <alignment horizontal="center" vertical="center" textRotation="90" wrapText="1"/>
      <protection locked="0"/>
    </xf>
    <xf numFmtId="3" fontId="33" fillId="4" borderId="14" xfId="0" applyNumberFormat="1" applyFont="1" applyFill="1" applyBorder="1" applyAlignment="1" applyProtection="1">
      <alignment horizontal="center" vertical="center" wrapText="1"/>
      <protection locked="0"/>
    </xf>
    <xf numFmtId="3" fontId="3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/>
    </xf>
    <xf numFmtId="0" fontId="0" fillId="0" borderId="0" xfId="0" applyAlignment="1">
      <alignment horizontal="left"/>
    </xf>
    <xf numFmtId="164" fontId="33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33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>
      <alignment horizontal="center" vertical="center"/>
    </xf>
  </cellXfs>
  <cellStyles count="17">
    <cellStyle name="Comma 2" xfId="3"/>
    <cellStyle name="Comma 3" xfId="4"/>
    <cellStyle name="Comma 3 2" xfId="5"/>
    <cellStyle name="Comma 4" xfId="6"/>
    <cellStyle name="Comma 5" xfId="7"/>
    <cellStyle name="Comma 6" xfId="8"/>
    <cellStyle name="Comma 7" xfId="9"/>
    <cellStyle name="Îáû÷íûé_ÐÎÌÀÍ--Ø-8" xfId="10"/>
    <cellStyle name="Normal" xfId="0" builtinId="0"/>
    <cellStyle name="Normal 2" xfId="11"/>
    <cellStyle name="Normal 3" xfId="12"/>
    <cellStyle name="მძიმე 2" xfId="2"/>
    <cellStyle name="მძიმე 3" xfId="14"/>
    <cellStyle name="ჩვეულებრივი 2" xfId="1"/>
    <cellStyle name="ჩვეულებრივი 3" xfId="13"/>
    <cellStyle name="ჩვეულებრივი 4" xfId="15"/>
    <cellStyle name="ჩვეულებრივი 4 2" xfId="16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"/>
  <sheetViews>
    <sheetView tabSelected="1" workbookViewId="0">
      <selection activeCell="S8" sqref="S8"/>
    </sheetView>
  </sheetViews>
  <sheetFormatPr defaultRowHeight="11.25"/>
  <cols>
    <col min="1" max="2" width="4.75" style="22" customWidth="1"/>
    <col min="3" max="3" width="5.875" style="22" customWidth="1"/>
    <col min="4" max="4" width="6.25" style="22" customWidth="1"/>
    <col min="5" max="5" width="36.375" style="1" customWidth="1"/>
    <col min="6" max="6" width="11" style="17" customWidth="1"/>
    <col min="7" max="7" width="10.625" style="17" customWidth="1"/>
    <col min="8" max="8" width="10.125" style="17" customWidth="1"/>
    <col min="9" max="9" width="9.75" style="17" customWidth="1"/>
    <col min="10" max="10" width="11.25" style="17" customWidth="1"/>
    <col min="11" max="11" width="10.5" style="17" customWidth="1"/>
    <col min="12" max="12" width="10" style="17" customWidth="1"/>
    <col min="13" max="13" width="10.875" style="17" customWidth="1"/>
    <col min="14" max="14" width="9.75" style="17" customWidth="1"/>
    <col min="15" max="16384" width="9" style="1"/>
  </cols>
  <sheetData>
    <row r="1" spans="1:16" ht="20.25" customHeight="1">
      <c r="M1" s="123" t="s">
        <v>132</v>
      </c>
      <c r="N1" s="123"/>
    </row>
    <row r="2" spans="1:16" ht="28.5" customHeight="1">
      <c r="A2" s="132" t="s">
        <v>120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6" ht="20.25" customHeight="1" thickBot="1">
      <c r="A3" s="108" t="s">
        <v>154</v>
      </c>
      <c r="B3" s="109"/>
      <c r="C3" s="109"/>
      <c r="D3" s="109"/>
      <c r="E3" s="110"/>
      <c r="F3" s="126" t="s">
        <v>134</v>
      </c>
      <c r="G3" s="126"/>
      <c r="H3" s="127"/>
      <c r="I3" s="134" t="s">
        <v>135</v>
      </c>
      <c r="J3" s="134"/>
      <c r="K3" s="134"/>
      <c r="L3" s="134" t="s">
        <v>136</v>
      </c>
      <c r="M3" s="134"/>
      <c r="N3" s="134"/>
    </row>
    <row r="4" spans="1:16" ht="22.5" customHeight="1" thickBot="1">
      <c r="A4" s="111"/>
      <c r="B4" s="112"/>
      <c r="C4" s="112"/>
      <c r="D4" s="112"/>
      <c r="E4" s="113"/>
      <c r="F4" s="128" t="s">
        <v>0</v>
      </c>
      <c r="G4" s="130" t="s">
        <v>1</v>
      </c>
      <c r="H4" s="131"/>
      <c r="I4" s="135" t="s">
        <v>0</v>
      </c>
      <c r="J4" s="124" t="s">
        <v>1</v>
      </c>
      <c r="K4" s="125"/>
      <c r="L4" s="135" t="s">
        <v>0</v>
      </c>
      <c r="M4" s="124" t="s">
        <v>1</v>
      </c>
      <c r="N4" s="125"/>
      <c r="P4" s="1" t="s">
        <v>129</v>
      </c>
    </row>
    <row r="5" spans="1:16" s="7" customFormat="1" ht="101.25" customHeight="1">
      <c r="A5" s="114"/>
      <c r="B5" s="115"/>
      <c r="C5" s="115"/>
      <c r="D5" s="115"/>
      <c r="E5" s="116"/>
      <c r="F5" s="129"/>
      <c r="G5" s="59" t="s">
        <v>108</v>
      </c>
      <c r="H5" s="60" t="s">
        <v>2</v>
      </c>
      <c r="I5" s="129"/>
      <c r="J5" s="59" t="s">
        <v>108</v>
      </c>
      <c r="K5" s="60" t="s">
        <v>2</v>
      </c>
      <c r="L5" s="129"/>
      <c r="M5" s="59" t="s">
        <v>108</v>
      </c>
      <c r="N5" s="60" t="s">
        <v>2</v>
      </c>
    </row>
    <row r="6" spans="1:16" s="7" customFormat="1" ht="50.25" customHeight="1">
      <c r="A6" s="117" t="s">
        <v>116</v>
      </c>
      <c r="B6" s="118"/>
      <c r="C6" s="118"/>
      <c r="D6" s="118"/>
      <c r="E6" s="119"/>
      <c r="F6" s="26">
        <f>G6+H6</f>
        <v>142.767</v>
      </c>
      <c r="G6" s="27">
        <v>134.10900000000001</v>
      </c>
      <c r="H6" s="27">
        <v>8.6579999999999995</v>
      </c>
      <c r="I6" s="26">
        <f>J6+K6</f>
        <v>192.70699999999999</v>
      </c>
      <c r="J6" s="27">
        <v>191.5</v>
      </c>
      <c r="K6" s="27">
        <f>K8+K9</f>
        <v>1.2070000000000001</v>
      </c>
      <c r="L6" s="26">
        <f>M6+N6</f>
        <v>191.5</v>
      </c>
      <c r="M6" s="27">
        <v>191.5</v>
      </c>
      <c r="N6" s="27">
        <f>N8+N9</f>
        <v>0</v>
      </c>
    </row>
    <row r="7" spans="1:16" s="7" customFormat="1" ht="33" customHeight="1">
      <c r="A7" s="117" t="s">
        <v>117</v>
      </c>
      <c r="B7" s="118"/>
      <c r="C7" s="118"/>
      <c r="D7" s="118"/>
      <c r="E7" s="119"/>
      <c r="F7" s="26">
        <f>G7</f>
        <v>134.10900000000001</v>
      </c>
      <c r="G7" s="27">
        <v>134.10900000000001</v>
      </c>
      <c r="H7" s="27">
        <v>0</v>
      </c>
      <c r="I7" s="26">
        <f>J7</f>
        <v>151.5</v>
      </c>
      <c r="J7" s="27">
        <v>151.5</v>
      </c>
      <c r="K7" s="27">
        <v>0</v>
      </c>
      <c r="L7" s="26">
        <f>M7</f>
        <v>0</v>
      </c>
      <c r="M7" s="27">
        <v>0</v>
      </c>
      <c r="N7" s="27">
        <v>0</v>
      </c>
    </row>
    <row r="8" spans="1:16" s="7" customFormat="1" ht="33.75" customHeight="1">
      <c r="A8" s="117" t="s">
        <v>114</v>
      </c>
      <c r="B8" s="118"/>
      <c r="C8" s="118"/>
      <c r="D8" s="118"/>
      <c r="E8" s="119"/>
      <c r="F8" s="26">
        <f>G8</f>
        <v>0</v>
      </c>
      <c r="G8" s="28">
        <v>0</v>
      </c>
      <c r="H8" s="28">
        <v>0</v>
      </c>
      <c r="I8" s="26">
        <f>J8</f>
        <v>0</v>
      </c>
      <c r="J8" s="28">
        <v>0</v>
      </c>
      <c r="K8" s="28">
        <v>0</v>
      </c>
      <c r="L8" s="26">
        <f>M8</f>
        <v>0</v>
      </c>
      <c r="M8" s="28">
        <v>0</v>
      </c>
      <c r="N8" s="28">
        <v>0</v>
      </c>
    </row>
    <row r="9" spans="1:16" s="7" customFormat="1" ht="50.25" customHeight="1">
      <c r="A9" s="117" t="s">
        <v>118</v>
      </c>
      <c r="B9" s="118"/>
      <c r="C9" s="118"/>
      <c r="D9" s="118"/>
      <c r="E9" s="119"/>
      <c r="F9" s="26">
        <f>H9</f>
        <v>8.6579999999999995</v>
      </c>
      <c r="G9" s="27">
        <v>0</v>
      </c>
      <c r="H9" s="27">
        <v>8.6579999999999995</v>
      </c>
      <c r="I9" s="26">
        <f>K9</f>
        <v>1.2070000000000001</v>
      </c>
      <c r="J9" s="27">
        <v>0</v>
      </c>
      <c r="K9" s="27">
        <v>1.2070000000000001</v>
      </c>
      <c r="L9" s="26">
        <f>N9</f>
        <v>0</v>
      </c>
      <c r="M9" s="27">
        <v>0</v>
      </c>
      <c r="N9" s="27">
        <v>0</v>
      </c>
    </row>
    <row r="10" spans="1:16" s="7" customFormat="1" ht="50.25" customHeight="1">
      <c r="A10" s="117" t="s">
        <v>119</v>
      </c>
      <c r="B10" s="118"/>
      <c r="C10" s="118"/>
      <c r="D10" s="118"/>
      <c r="E10" s="119"/>
      <c r="F10" s="26">
        <f>H10</f>
        <v>0</v>
      </c>
      <c r="G10" s="27">
        <v>0</v>
      </c>
      <c r="H10" s="27">
        <v>0</v>
      </c>
      <c r="I10" s="26">
        <f>K10</f>
        <v>0</v>
      </c>
      <c r="J10" s="27">
        <v>0</v>
      </c>
      <c r="K10" s="27">
        <v>0</v>
      </c>
      <c r="L10" s="26">
        <f>N10</f>
        <v>0</v>
      </c>
      <c r="M10" s="27">
        <v>0</v>
      </c>
      <c r="N10" s="27">
        <v>0</v>
      </c>
    </row>
    <row r="11" spans="1:16" ht="38.25" customHeight="1">
      <c r="A11" s="120" t="s">
        <v>109</v>
      </c>
      <c r="B11" s="121"/>
      <c r="C11" s="121"/>
      <c r="D11" s="121"/>
      <c r="E11" s="122"/>
      <c r="F11" s="29">
        <f>G11+H11</f>
        <v>142.767</v>
      </c>
      <c r="G11" s="29">
        <f>G13+G95</f>
        <v>134.10900000000001</v>
      </c>
      <c r="H11" s="29">
        <f>H13+H95</f>
        <v>8.6580000000000013</v>
      </c>
      <c r="I11" s="29">
        <f>J11+K11</f>
        <v>192.70699999999999</v>
      </c>
      <c r="J11" s="29">
        <f>J13+J95</f>
        <v>191.5</v>
      </c>
      <c r="K11" s="29">
        <f>K13+K95</f>
        <v>1.2069999999999999</v>
      </c>
      <c r="L11" s="29">
        <f>M11+N11</f>
        <v>191.5</v>
      </c>
      <c r="M11" s="29">
        <f>M13+M95</f>
        <v>191.5</v>
      </c>
      <c r="N11" s="29">
        <f>N13+N95</f>
        <v>0</v>
      </c>
    </row>
    <row r="12" spans="1:16" ht="24" customHeight="1">
      <c r="A12" s="105" t="s">
        <v>115</v>
      </c>
      <c r="B12" s="106"/>
      <c r="C12" s="106"/>
      <c r="D12" s="107"/>
      <c r="E12" s="8" t="s">
        <v>3</v>
      </c>
      <c r="F12" s="30">
        <v>0</v>
      </c>
      <c r="G12" s="31"/>
      <c r="H12" s="31"/>
      <c r="I12" s="30">
        <v>0</v>
      </c>
      <c r="J12" s="31"/>
      <c r="K12" s="31"/>
      <c r="L12" s="30"/>
      <c r="M12" s="31"/>
      <c r="N12" s="31"/>
    </row>
    <row r="13" spans="1:16">
      <c r="A13" s="57">
        <v>2</v>
      </c>
      <c r="B13" s="57"/>
      <c r="C13" s="57"/>
      <c r="D13" s="57"/>
      <c r="E13" s="9" t="s">
        <v>4</v>
      </c>
      <c r="F13" s="30">
        <f>G13+H13</f>
        <v>140.66700000000003</v>
      </c>
      <c r="G13" s="30">
        <f>G14+G17+G60+G61+G69+G71+G80+G90</f>
        <v>132.00900000000001</v>
      </c>
      <c r="H13" s="30">
        <f>H14+H17+H60+H61+H69+H71+H80+H90</f>
        <v>8.6580000000000013</v>
      </c>
      <c r="I13" s="30">
        <f t="shared" ref="I13:I25" si="0">J13+K13</f>
        <v>192.70699999999999</v>
      </c>
      <c r="J13" s="30">
        <f>J14+J17+J60+J61+J69+J71+J80+J90</f>
        <v>191.5</v>
      </c>
      <c r="K13" s="30">
        <f>K14+K17+K60+K61+K69+K71+K80+K90</f>
        <v>1.2069999999999999</v>
      </c>
      <c r="L13" s="30">
        <f t="shared" ref="L13:L25" si="1">M13+N13</f>
        <v>191.5</v>
      </c>
      <c r="M13" s="30">
        <f>M14+M17+M60+M61+M69+M71+M80+M90</f>
        <v>191.5</v>
      </c>
      <c r="N13" s="30">
        <f>N14+N17+N60+N61+N69+N71+N80+N90</f>
        <v>0</v>
      </c>
    </row>
    <row r="14" spans="1:16">
      <c r="A14" s="57">
        <v>2</v>
      </c>
      <c r="B14" s="57">
        <v>1</v>
      </c>
      <c r="C14" s="57"/>
      <c r="D14" s="57"/>
      <c r="E14" s="10" t="s">
        <v>5</v>
      </c>
      <c r="F14" s="32">
        <f t="shared" ref="F14:F46" si="2">G14+H14</f>
        <v>114.02800000000001</v>
      </c>
      <c r="G14" s="32">
        <f>G15</f>
        <v>106.923</v>
      </c>
      <c r="H14" s="32">
        <f>H15</f>
        <v>7.1050000000000004</v>
      </c>
      <c r="I14" s="32">
        <f t="shared" si="0"/>
        <v>126.571</v>
      </c>
      <c r="J14" s="32">
        <f>J15</f>
        <v>125.85599999999999</v>
      </c>
      <c r="K14" s="32">
        <f>K15</f>
        <v>0.71499999999999997</v>
      </c>
      <c r="L14" s="32">
        <f t="shared" si="1"/>
        <v>138.43199999999999</v>
      </c>
      <c r="M14" s="32">
        <f>M15</f>
        <v>138.43199999999999</v>
      </c>
      <c r="N14" s="32">
        <f>N15</f>
        <v>0</v>
      </c>
    </row>
    <row r="15" spans="1:16">
      <c r="A15" s="58">
        <v>2</v>
      </c>
      <c r="B15" s="58">
        <v>1</v>
      </c>
      <c r="C15" s="58">
        <v>1</v>
      </c>
      <c r="D15" s="58"/>
      <c r="E15" s="11" t="s">
        <v>6</v>
      </c>
      <c r="F15" s="32">
        <f t="shared" si="2"/>
        <v>114.02800000000001</v>
      </c>
      <c r="G15" s="32">
        <f>G16</f>
        <v>106.923</v>
      </c>
      <c r="H15" s="32">
        <f>H16</f>
        <v>7.1050000000000004</v>
      </c>
      <c r="I15" s="32">
        <f t="shared" si="0"/>
        <v>126.571</v>
      </c>
      <c r="J15" s="32">
        <f>J16</f>
        <v>125.85599999999999</v>
      </c>
      <c r="K15" s="32">
        <f>K16</f>
        <v>0.71499999999999997</v>
      </c>
      <c r="L15" s="32">
        <f t="shared" si="1"/>
        <v>138.43199999999999</v>
      </c>
      <c r="M15" s="32">
        <f>M16</f>
        <v>138.43199999999999</v>
      </c>
      <c r="N15" s="32">
        <f>N16</f>
        <v>0</v>
      </c>
    </row>
    <row r="16" spans="1:16">
      <c r="A16" s="58">
        <v>2</v>
      </c>
      <c r="B16" s="58">
        <v>1</v>
      </c>
      <c r="C16" s="58">
        <v>1</v>
      </c>
      <c r="D16" s="58">
        <v>1</v>
      </c>
      <c r="E16" s="12" t="s">
        <v>7</v>
      </c>
      <c r="F16" s="32">
        <f t="shared" si="2"/>
        <v>114.02800000000001</v>
      </c>
      <c r="G16" s="32">
        <v>106.923</v>
      </c>
      <c r="H16" s="32">
        <v>7.1050000000000004</v>
      </c>
      <c r="I16" s="32">
        <f t="shared" si="0"/>
        <v>126.571</v>
      </c>
      <c r="J16" s="32">
        <v>125.85599999999999</v>
      </c>
      <c r="K16" s="32">
        <v>0.71499999999999997</v>
      </c>
      <c r="L16" s="32">
        <f t="shared" si="1"/>
        <v>138.43199999999999</v>
      </c>
      <c r="M16" s="32">
        <v>138.43199999999999</v>
      </c>
      <c r="N16" s="32">
        <v>0</v>
      </c>
    </row>
    <row r="17" spans="1:14">
      <c r="A17" s="58">
        <v>2</v>
      </c>
      <c r="B17" s="58">
        <v>2</v>
      </c>
      <c r="C17" s="58"/>
      <c r="D17" s="58"/>
      <c r="E17" s="10" t="s">
        <v>9</v>
      </c>
      <c r="F17" s="32">
        <f t="shared" si="2"/>
        <v>24.34</v>
      </c>
      <c r="G17" s="32">
        <f>G18+G19+G22+G36+G37+G38+G39+G40+G47</f>
        <v>22.786999999999999</v>
      </c>
      <c r="H17" s="32">
        <f>H18+H19+H22+H36+H37+H38+H39+H40+H47</f>
        <v>1.5529999999999999</v>
      </c>
      <c r="I17" s="32">
        <f t="shared" si="0"/>
        <v>62.515999999999998</v>
      </c>
      <c r="J17" s="32">
        <f>J18+J19+J22+J36+J37+J38+J39+J40+J47</f>
        <v>62.024000000000001</v>
      </c>
      <c r="K17" s="32">
        <f>K18+K19+K22+K36+K37+K38+K39+K40+K47</f>
        <v>0.49199999999999999</v>
      </c>
      <c r="L17" s="32">
        <f t="shared" si="1"/>
        <v>53.067999999999998</v>
      </c>
      <c r="M17" s="32">
        <f>M18+M19+M22+M36+M37+M38+M39+M40+M47</f>
        <v>53.067999999999998</v>
      </c>
      <c r="N17" s="32">
        <f>N18+N19+N22+N36+N37+N38+N39+N40+N47</f>
        <v>0</v>
      </c>
    </row>
    <row r="18" spans="1:14">
      <c r="A18" s="58">
        <v>2</v>
      </c>
      <c r="B18" s="58">
        <v>2</v>
      </c>
      <c r="C18" s="58">
        <v>1</v>
      </c>
      <c r="D18" s="58"/>
      <c r="E18" s="11" t="s">
        <v>10</v>
      </c>
      <c r="F18" s="33">
        <f t="shared" si="2"/>
        <v>18.687000000000001</v>
      </c>
      <c r="G18" s="34">
        <v>18.687000000000001</v>
      </c>
      <c r="H18" s="35">
        <v>0</v>
      </c>
      <c r="I18" s="33">
        <f t="shared" si="0"/>
        <v>37.92</v>
      </c>
      <c r="J18" s="34">
        <v>37.92</v>
      </c>
      <c r="K18" s="35">
        <v>0</v>
      </c>
      <c r="L18" s="33">
        <f t="shared" si="1"/>
        <v>41.723999999999997</v>
      </c>
      <c r="M18" s="34">
        <v>41.723999999999997</v>
      </c>
      <c r="N18" s="35">
        <v>0</v>
      </c>
    </row>
    <row r="19" spans="1:14">
      <c r="A19" s="58">
        <v>2</v>
      </c>
      <c r="B19" s="58">
        <v>2</v>
      </c>
      <c r="C19" s="58">
        <v>2</v>
      </c>
      <c r="D19" s="58"/>
      <c r="E19" s="11" t="s">
        <v>11</v>
      </c>
      <c r="F19" s="33">
        <f t="shared" si="2"/>
        <v>0.18</v>
      </c>
      <c r="G19" s="36">
        <v>0.18</v>
      </c>
      <c r="H19" s="37">
        <f>H20+H21</f>
        <v>0</v>
      </c>
      <c r="I19" s="33">
        <f t="shared" si="0"/>
        <v>0.5</v>
      </c>
      <c r="J19" s="36">
        <v>0.5</v>
      </c>
      <c r="K19" s="37">
        <f>K20+K21</f>
        <v>0</v>
      </c>
      <c r="L19" s="33">
        <f t="shared" si="1"/>
        <v>0.3</v>
      </c>
      <c r="M19" s="36">
        <f>M20+M21</f>
        <v>0.3</v>
      </c>
      <c r="N19" s="37">
        <f>N20+N21</f>
        <v>0</v>
      </c>
    </row>
    <row r="20" spans="1:14">
      <c r="A20" s="58">
        <v>2</v>
      </c>
      <c r="B20" s="58">
        <v>2</v>
      </c>
      <c r="C20" s="58">
        <v>2</v>
      </c>
      <c r="D20" s="58">
        <v>1</v>
      </c>
      <c r="E20" s="12" t="s">
        <v>12</v>
      </c>
      <c r="F20" s="38">
        <f t="shared" si="2"/>
        <v>0</v>
      </c>
      <c r="G20" s="39">
        <v>0</v>
      </c>
      <c r="H20" s="40">
        <v>0</v>
      </c>
      <c r="I20" s="38">
        <f t="shared" si="0"/>
        <v>0</v>
      </c>
      <c r="J20" s="39">
        <v>0</v>
      </c>
      <c r="K20" s="40">
        <v>0</v>
      </c>
      <c r="L20" s="38">
        <f t="shared" si="1"/>
        <v>0</v>
      </c>
      <c r="M20" s="39">
        <v>0</v>
      </c>
      <c r="N20" s="40">
        <v>0</v>
      </c>
    </row>
    <row r="21" spans="1:14">
      <c r="A21" s="58">
        <v>2</v>
      </c>
      <c r="B21" s="58">
        <v>2</v>
      </c>
      <c r="C21" s="58">
        <v>2</v>
      </c>
      <c r="D21" s="58">
        <v>2</v>
      </c>
      <c r="E21" s="12" t="s">
        <v>13</v>
      </c>
      <c r="F21" s="38">
        <f t="shared" si="2"/>
        <v>0</v>
      </c>
      <c r="G21" s="39">
        <v>0</v>
      </c>
      <c r="H21" s="40">
        <v>0</v>
      </c>
      <c r="I21" s="38">
        <f t="shared" si="0"/>
        <v>0</v>
      </c>
      <c r="J21" s="39">
        <v>0</v>
      </c>
      <c r="K21" s="40">
        <v>0</v>
      </c>
      <c r="L21" s="38">
        <f t="shared" si="1"/>
        <v>0.3</v>
      </c>
      <c r="M21" s="39">
        <v>0.3</v>
      </c>
      <c r="N21" s="40">
        <v>0</v>
      </c>
    </row>
    <row r="22" spans="1:14">
      <c r="A22" s="58">
        <v>2</v>
      </c>
      <c r="B22" s="58">
        <v>2</v>
      </c>
      <c r="C22" s="58">
        <v>3</v>
      </c>
      <c r="D22" s="58"/>
      <c r="E22" s="11" t="s">
        <v>14</v>
      </c>
      <c r="F22" s="33">
        <f t="shared" si="2"/>
        <v>1.6359999999999999</v>
      </c>
      <c r="G22" s="36">
        <f>G23+G24+G25+G26+G27+G28+G29+G30+G31+G32+G33+G34+G35</f>
        <v>1.6359999999999999</v>
      </c>
      <c r="H22" s="36">
        <f>H23+H24+H25+H26+H27+H28+H29+H30+H31+H32+H33+H34+H35</f>
        <v>0</v>
      </c>
      <c r="I22" s="33">
        <f t="shared" si="0"/>
        <v>1.6</v>
      </c>
      <c r="J22" s="36">
        <f>J23+J24+J25+J26+J27+J28+J29+J30+J31+J32+J33+J34+J35</f>
        <v>1.6</v>
      </c>
      <c r="K22" s="36">
        <f>K23+K24+K25+K26+K27+K28+K29+K30+K31+K32+K33+K34+K35</f>
        <v>0</v>
      </c>
      <c r="L22" s="33">
        <f t="shared" si="1"/>
        <v>5.2</v>
      </c>
      <c r="M22" s="36">
        <f>M23+M24+M25+M26+M27+M28+M29+M30+M31+M32+M33+M34+M35</f>
        <v>5.2</v>
      </c>
      <c r="N22" s="36">
        <f>N23+N24+N25+N26+N27+N28+N29+N30+N31+N32+N33+N34+N35</f>
        <v>0</v>
      </c>
    </row>
    <row r="23" spans="1:14" ht="56.25">
      <c r="A23" s="58">
        <v>2</v>
      </c>
      <c r="B23" s="58">
        <v>2</v>
      </c>
      <c r="C23" s="58">
        <v>3</v>
      </c>
      <c r="D23" s="58">
        <v>1</v>
      </c>
      <c r="E23" s="12" t="s">
        <v>15</v>
      </c>
      <c r="F23" s="38">
        <f t="shared" si="2"/>
        <v>0.35899999999999999</v>
      </c>
      <c r="G23" s="39">
        <v>0.35899999999999999</v>
      </c>
      <c r="H23" s="40"/>
      <c r="I23" s="38">
        <f t="shared" si="0"/>
        <v>0.4</v>
      </c>
      <c r="J23" s="39">
        <v>0.4</v>
      </c>
      <c r="K23" s="40"/>
      <c r="L23" s="38">
        <f t="shared" si="1"/>
        <v>0.4</v>
      </c>
      <c r="M23" s="39">
        <v>0.4</v>
      </c>
      <c r="N23" s="40"/>
    </row>
    <row r="24" spans="1:14" ht="22.5">
      <c r="A24" s="58">
        <v>2</v>
      </c>
      <c r="B24" s="58">
        <v>2</v>
      </c>
      <c r="C24" s="58">
        <v>3</v>
      </c>
      <c r="D24" s="58">
        <v>2</v>
      </c>
      <c r="E24" s="13" t="s">
        <v>59</v>
      </c>
      <c r="F24" s="38">
        <f t="shared" si="2"/>
        <v>0</v>
      </c>
      <c r="G24" s="39">
        <v>0</v>
      </c>
      <c r="H24" s="40"/>
      <c r="I24" s="38">
        <f t="shared" si="0"/>
        <v>0</v>
      </c>
      <c r="J24" s="39">
        <v>0</v>
      </c>
      <c r="K24" s="40"/>
      <c r="L24" s="38">
        <f t="shared" si="1"/>
        <v>0</v>
      </c>
      <c r="M24" s="39">
        <v>0</v>
      </c>
      <c r="N24" s="40"/>
    </row>
    <row r="25" spans="1:14" ht="56.25">
      <c r="A25" s="58">
        <v>2</v>
      </c>
      <c r="B25" s="58">
        <v>2</v>
      </c>
      <c r="C25" s="58">
        <v>3</v>
      </c>
      <c r="D25" s="58">
        <v>3</v>
      </c>
      <c r="E25" s="13" t="s">
        <v>16</v>
      </c>
      <c r="F25" s="38">
        <f t="shared" si="2"/>
        <v>0</v>
      </c>
      <c r="G25" s="39"/>
      <c r="H25" s="40"/>
      <c r="I25" s="38">
        <f t="shared" si="0"/>
        <v>0</v>
      </c>
      <c r="J25" s="39"/>
      <c r="K25" s="40"/>
      <c r="L25" s="38">
        <f t="shared" si="1"/>
        <v>0</v>
      </c>
      <c r="M25" s="39"/>
      <c r="N25" s="40"/>
    </row>
    <row r="26" spans="1:14" ht="22.5">
      <c r="A26" s="58">
        <v>2</v>
      </c>
      <c r="B26" s="58">
        <v>2</v>
      </c>
      <c r="C26" s="58">
        <v>3</v>
      </c>
      <c r="D26" s="58">
        <v>4</v>
      </c>
      <c r="E26" s="12" t="s">
        <v>17</v>
      </c>
      <c r="F26" s="38">
        <f>G26+H26</f>
        <v>0.58199999999999996</v>
      </c>
      <c r="G26" s="38">
        <v>0.58199999999999996</v>
      </c>
      <c r="H26" s="41">
        <v>0</v>
      </c>
      <c r="I26" s="38">
        <f>J26+K26</f>
        <v>0.3</v>
      </c>
      <c r="J26" s="38">
        <v>0.3</v>
      </c>
      <c r="K26" s="41">
        <v>0</v>
      </c>
      <c r="L26" s="38">
        <f>M26+N26</f>
        <v>0.2</v>
      </c>
      <c r="M26" s="38">
        <v>0.2</v>
      </c>
      <c r="N26" s="41">
        <v>0</v>
      </c>
    </row>
    <row r="27" spans="1:14" ht="22.5">
      <c r="A27" s="58">
        <v>2</v>
      </c>
      <c r="B27" s="58">
        <v>2</v>
      </c>
      <c r="C27" s="58">
        <v>3</v>
      </c>
      <c r="D27" s="58">
        <v>5</v>
      </c>
      <c r="E27" s="12" t="s">
        <v>18</v>
      </c>
      <c r="F27" s="38">
        <f t="shared" si="2"/>
        <v>0.19900000000000001</v>
      </c>
      <c r="G27" s="38">
        <v>0.19900000000000001</v>
      </c>
      <c r="H27" s="41">
        <v>0</v>
      </c>
      <c r="I27" s="38">
        <f t="shared" ref="I27:I46" si="3">J27+K27</f>
        <v>0.3</v>
      </c>
      <c r="J27" s="38">
        <v>0.3</v>
      </c>
      <c r="K27" s="41">
        <v>0</v>
      </c>
      <c r="L27" s="38">
        <f t="shared" ref="L27:L46" si="4">M27+N27</f>
        <v>0.2</v>
      </c>
      <c r="M27" s="38">
        <v>0.2</v>
      </c>
      <c r="N27" s="41">
        <v>0</v>
      </c>
    </row>
    <row r="28" spans="1:14" ht="22.5">
      <c r="A28" s="58">
        <v>2</v>
      </c>
      <c r="B28" s="58">
        <v>2</v>
      </c>
      <c r="C28" s="58">
        <v>3</v>
      </c>
      <c r="D28" s="58">
        <v>6</v>
      </c>
      <c r="E28" s="12" t="s">
        <v>60</v>
      </c>
      <c r="F28" s="38">
        <f t="shared" si="2"/>
        <v>0.28899999999999998</v>
      </c>
      <c r="G28" s="39">
        <v>0.28899999999999998</v>
      </c>
      <c r="H28" s="40"/>
      <c r="I28" s="38">
        <f t="shared" si="3"/>
        <v>0.3</v>
      </c>
      <c r="J28" s="39">
        <v>0.3</v>
      </c>
      <c r="K28" s="40"/>
      <c r="L28" s="38">
        <f t="shared" si="4"/>
        <v>0.2</v>
      </c>
      <c r="M28" s="39">
        <v>0.2</v>
      </c>
      <c r="N28" s="40"/>
    </row>
    <row r="29" spans="1:14" ht="22.5">
      <c r="A29" s="58">
        <v>2</v>
      </c>
      <c r="B29" s="58">
        <v>2</v>
      </c>
      <c r="C29" s="58">
        <v>3</v>
      </c>
      <c r="D29" s="58">
        <v>7</v>
      </c>
      <c r="E29" s="14" t="s">
        <v>61</v>
      </c>
      <c r="F29" s="38">
        <f t="shared" si="2"/>
        <v>0</v>
      </c>
      <c r="G29" s="39"/>
      <c r="H29" s="40"/>
      <c r="I29" s="38">
        <f t="shared" si="3"/>
        <v>0</v>
      </c>
      <c r="J29" s="39"/>
      <c r="K29" s="40"/>
      <c r="L29" s="38">
        <f t="shared" si="4"/>
        <v>0</v>
      </c>
      <c r="M29" s="39">
        <v>0</v>
      </c>
      <c r="N29" s="40"/>
    </row>
    <row r="30" spans="1:14" ht="33.75">
      <c r="A30" s="58">
        <v>2</v>
      </c>
      <c r="B30" s="58">
        <v>2</v>
      </c>
      <c r="C30" s="58">
        <v>3</v>
      </c>
      <c r="D30" s="58">
        <v>8</v>
      </c>
      <c r="E30" s="12" t="s">
        <v>19</v>
      </c>
      <c r="F30" s="38">
        <f t="shared" si="2"/>
        <v>0</v>
      </c>
      <c r="G30" s="39"/>
      <c r="H30" s="40"/>
      <c r="I30" s="38">
        <f t="shared" si="3"/>
        <v>0</v>
      </c>
      <c r="J30" s="39"/>
      <c r="K30" s="40"/>
      <c r="L30" s="38">
        <f t="shared" si="4"/>
        <v>0</v>
      </c>
      <c r="M30" s="39">
        <v>0</v>
      </c>
      <c r="N30" s="40"/>
    </row>
    <row r="31" spans="1:14" ht="45">
      <c r="A31" s="58">
        <v>2</v>
      </c>
      <c r="B31" s="58">
        <v>2</v>
      </c>
      <c r="C31" s="58">
        <v>3</v>
      </c>
      <c r="D31" s="58">
        <v>9</v>
      </c>
      <c r="E31" s="12" t="s">
        <v>62</v>
      </c>
      <c r="F31" s="38">
        <f t="shared" si="2"/>
        <v>0</v>
      </c>
      <c r="G31" s="39"/>
      <c r="H31" s="40"/>
      <c r="I31" s="38">
        <f t="shared" si="3"/>
        <v>0</v>
      </c>
      <c r="J31" s="39"/>
      <c r="K31" s="40"/>
      <c r="L31" s="38">
        <f t="shared" si="4"/>
        <v>0</v>
      </c>
      <c r="M31" s="39">
        <v>0</v>
      </c>
      <c r="N31" s="40"/>
    </row>
    <row r="32" spans="1:14">
      <c r="A32" s="58">
        <v>2</v>
      </c>
      <c r="B32" s="58">
        <v>2</v>
      </c>
      <c r="C32" s="58">
        <v>3</v>
      </c>
      <c r="D32" s="58">
        <v>10</v>
      </c>
      <c r="E32" s="12" t="s">
        <v>20</v>
      </c>
      <c r="F32" s="38">
        <f t="shared" si="2"/>
        <v>0</v>
      </c>
      <c r="G32" s="39">
        <v>0</v>
      </c>
      <c r="H32" s="40"/>
      <c r="I32" s="38">
        <f t="shared" si="3"/>
        <v>0</v>
      </c>
      <c r="J32" s="39">
        <v>0</v>
      </c>
      <c r="K32" s="40"/>
      <c r="L32" s="38">
        <f t="shared" si="4"/>
        <v>0</v>
      </c>
      <c r="M32" s="39">
        <v>0</v>
      </c>
      <c r="N32" s="40"/>
    </row>
    <row r="33" spans="1:14">
      <c r="A33" s="58">
        <v>2</v>
      </c>
      <c r="B33" s="58">
        <v>2</v>
      </c>
      <c r="C33" s="58">
        <v>3</v>
      </c>
      <c r="D33" s="58">
        <v>11</v>
      </c>
      <c r="E33" s="12" t="s">
        <v>21</v>
      </c>
      <c r="F33" s="38">
        <f t="shared" si="2"/>
        <v>0.20699999999999999</v>
      </c>
      <c r="G33" s="39">
        <v>0.20699999999999999</v>
      </c>
      <c r="H33" s="40"/>
      <c r="I33" s="38">
        <f t="shared" si="3"/>
        <v>0.3</v>
      </c>
      <c r="J33" s="39">
        <v>0.3</v>
      </c>
      <c r="K33" s="40"/>
      <c r="L33" s="38">
        <f t="shared" si="4"/>
        <v>0.2</v>
      </c>
      <c r="M33" s="39">
        <v>0.2</v>
      </c>
      <c r="N33" s="40"/>
    </row>
    <row r="34" spans="1:14">
      <c r="A34" s="58">
        <v>2</v>
      </c>
      <c r="B34" s="58">
        <v>2</v>
      </c>
      <c r="C34" s="58">
        <v>3</v>
      </c>
      <c r="D34" s="58">
        <v>12</v>
      </c>
      <c r="E34" s="12" t="s">
        <v>22</v>
      </c>
      <c r="F34" s="38">
        <f t="shared" si="2"/>
        <v>0</v>
      </c>
      <c r="G34" s="38">
        <v>0</v>
      </c>
      <c r="H34" s="38">
        <v>0</v>
      </c>
      <c r="I34" s="38">
        <f t="shared" si="3"/>
        <v>0</v>
      </c>
      <c r="J34" s="38">
        <v>0</v>
      </c>
      <c r="K34" s="38">
        <v>0</v>
      </c>
      <c r="L34" s="38">
        <f t="shared" si="4"/>
        <v>4</v>
      </c>
      <c r="M34" s="38">
        <v>4</v>
      </c>
      <c r="N34" s="38">
        <v>0</v>
      </c>
    </row>
    <row r="35" spans="1:14" ht="22.5">
      <c r="A35" s="58">
        <v>2</v>
      </c>
      <c r="B35" s="58">
        <v>2</v>
      </c>
      <c r="C35" s="58">
        <v>3</v>
      </c>
      <c r="D35" s="58">
        <v>14</v>
      </c>
      <c r="E35" s="12" t="s">
        <v>23</v>
      </c>
      <c r="F35" s="38">
        <f t="shared" si="2"/>
        <v>0</v>
      </c>
      <c r="G35" s="39"/>
      <c r="H35" s="40"/>
      <c r="I35" s="38">
        <f t="shared" si="3"/>
        <v>0</v>
      </c>
      <c r="J35" s="39"/>
      <c r="K35" s="40"/>
      <c r="L35" s="38">
        <f t="shared" si="4"/>
        <v>0</v>
      </c>
      <c r="M35" s="38">
        <v>0</v>
      </c>
      <c r="N35" s="40"/>
    </row>
    <row r="36" spans="1:14">
      <c r="A36" s="58">
        <v>2</v>
      </c>
      <c r="B36" s="58">
        <v>2</v>
      </c>
      <c r="C36" s="58">
        <v>4</v>
      </c>
      <c r="D36" s="58"/>
      <c r="E36" s="11" t="s">
        <v>24</v>
      </c>
      <c r="F36" s="33">
        <f t="shared" si="2"/>
        <v>0</v>
      </c>
      <c r="G36" s="34">
        <v>0</v>
      </c>
      <c r="H36" s="35">
        <v>0</v>
      </c>
      <c r="I36" s="33">
        <f t="shared" si="3"/>
        <v>0</v>
      </c>
      <c r="J36" s="34">
        <v>0</v>
      </c>
      <c r="K36" s="35">
        <v>0</v>
      </c>
      <c r="L36" s="33">
        <f t="shared" si="4"/>
        <v>0</v>
      </c>
      <c r="M36" s="34">
        <v>0</v>
      </c>
      <c r="N36" s="35">
        <v>0</v>
      </c>
    </row>
    <row r="37" spans="1:14">
      <c r="A37" s="58">
        <v>2</v>
      </c>
      <c r="B37" s="58">
        <v>2</v>
      </c>
      <c r="C37" s="58">
        <v>5</v>
      </c>
      <c r="D37" s="58"/>
      <c r="E37" s="11" t="s">
        <v>63</v>
      </c>
      <c r="F37" s="33">
        <f t="shared" si="2"/>
        <v>0</v>
      </c>
      <c r="G37" s="34"/>
      <c r="H37" s="35"/>
      <c r="I37" s="33">
        <f t="shared" si="3"/>
        <v>0</v>
      </c>
      <c r="J37" s="34"/>
      <c r="K37" s="35"/>
      <c r="L37" s="33">
        <f t="shared" si="4"/>
        <v>0</v>
      </c>
      <c r="M37" s="34"/>
      <c r="N37" s="35"/>
    </row>
    <row r="38" spans="1:14">
      <c r="A38" s="58">
        <v>2</v>
      </c>
      <c r="B38" s="58">
        <v>2</v>
      </c>
      <c r="C38" s="58">
        <v>6</v>
      </c>
      <c r="D38" s="58"/>
      <c r="E38" s="11" t="s">
        <v>64</v>
      </c>
      <c r="F38" s="33">
        <f t="shared" si="2"/>
        <v>0</v>
      </c>
      <c r="G38" s="34"/>
      <c r="H38" s="35"/>
      <c r="I38" s="33">
        <f t="shared" si="3"/>
        <v>0</v>
      </c>
      <c r="J38" s="34"/>
      <c r="K38" s="35"/>
      <c r="L38" s="33">
        <f t="shared" si="4"/>
        <v>0</v>
      </c>
      <c r="M38" s="34"/>
      <c r="N38" s="35"/>
    </row>
    <row r="39" spans="1:14" ht="33.75">
      <c r="A39" s="58">
        <v>2</v>
      </c>
      <c r="B39" s="58">
        <v>2</v>
      </c>
      <c r="C39" s="58">
        <v>7</v>
      </c>
      <c r="D39" s="58"/>
      <c r="E39" s="11" t="s">
        <v>25</v>
      </c>
      <c r="F39" s="33">
        <f t="shared" si="2"/>
        <v>0</v>
      </c>
      <c r="G39" s="34">
        <v>0</v>
      </c>
      <c r="H39" s="35">
        <v>0</v>
      </c>
      <c r="I39" s="33">
        <f t="shared" si="3"/>
        <v>0</v>
      </c>
      <c r="J39" s="34">
        <v>0</v>
      </c>
      <c r="K39" s="35">
        <v>0</v>
      </c>
      <c r="L39" s="33">
        <f t="shared" si="4"/>
        <v>0</v>
      </c>
      <c r="M39" s="34">
        <v>0</v>
      </c>
      <c r="N39" s="35">
        <v>0</v>
      </c>
    </row>
    <row r="40" spans="1:14" ht="33.75">
      <c r="A40" s="58">
        <v>2</v>
      </c>
      <c r="B40" s="58">
        <v>2</v>
      </c>
      <c r="C40" s="58">
        <v>8</v>
      </c>
      <c r="D40" s="58"/>
      <c r="E40" s="11" t="s">
        <v>26</v>
      </c>
      <c r="F40" s="33">
        <f t="shared" si="2"/>
        <v>3.323</v>
      </c>
      <c r="G40" s="37">
        <f>SUM(G41:G46)</f>
        <v>1.77</v>
      </c>
      <c r="H40" s="37">
        <f>SUM(H41:H46)</f>
        <v>1.5529999999999999</v>
      </c>
      <c r="I40" s="33">
        <f t="shared" si="3"/>
        <v>8.6920000000000002</v>
      </c>
      <c r="J40" s="37">
        <f>SUM(J41:J46)</f>
        <v>8.2000000000000011</v>
      </c>
      <c r="K40" s="37">
        <f>SUM(K41:K46)</f>
        <v>0.49199999999999999</v>
      </c>
      <c r="L40" s="33">
        <f t="shared" si="4"/>
        <v>5.08</v>
      </c>
      <c r="M40" s="37">
        <f>SUM(M41:M46)</f>
        <v>5.08</v>
      </c>
      <c r="N40" s="37">
        <f>SUM(N41:N46)</f>
        <v>0</v>
      </c>
    </row>
    <row r="41" spans="1:14" ht="22.5">
      <c r="A41" s="58">
        <v>2</v>
      </c>
      <c r="B41" s="58">
        <v>2</v>
      </c>
      <c r="C41" s="58">
        <v>8</v>
      </c>
      <c r="D41" s="58">
        <v>1</v>
      </c>
      <c r="E41" s="12" t="s">
        <v>27</v>
      </c>
      <c r="F41" s="38">
        <f t="shared" si="2"/>
        <v>2.6579999999999999</v>
      </c>
      <c r="G41" s="39">
        <v>1.105</v>
      </c>
      <c r="H41" s="40">
        <v>1.5529999999999999</v>
      </c>
      <c r="I41" s="38">
        <f t="shared" si="3"/>
        <v>4.492</v>
      </c>
      <c r="J41" s="39">
        <v>4</v>
      </c>
      <c r="K41" s="40">
        <v>0.49199999999999999</v>
      </c>
      <c r="L41" s="38">
        <f t="shared" si="4"/>
        <v>3</v>
      </c>
      <c r="M41" s="39">
        <v>3</v>
      </c>
      <c r="N41" s="40">
        <v>0</v>
      </c>
    </row>
    <row r="42" spans="1:14">
      <c r="A42" s="58">
        <v>2</v>
      </c>
      <c r="B42" s="58">
        <v>2</v>
      </c>
      <c r="C42" s="58">
        <v>8</v>
      </c>
      <c r="D42" s="58">
        <v>2</v>
      </c>
      <c r="E42" s="12" t="s">
        <v>28</v>
      </c>
      <c r="F42" s="38">
        <f t="shared" si="2"/>
        <v>0</v>
      </c>
      <c r="G42" s="39">
        <v>0</v>
      </c>
      <c r="H42" s="40">
        <v>0</v>
      </c>
      <c r="I42" s="38">
        <f t="shared" si="3"/>
        <v>0</v>
      </c>
      <c r="J42" s="39">
        <v>0</v>
      </c>
      <c r="K42" s="40">
        <v>0</v>
      </c>
      <c r="L42" s="38">
        <f t="shared" si="4"/>
        <v>1</v>
      </c>
      <c r="M42" s="39">
        <v>1</v>
      </c>
      <c r="N42" s="40">
        <v>0</v>
      </c>
    </row>
    <row r="43" spans="1:14" ht="33.75">
      <c r="A43" s="58">
        <v>2</v>
      </c>
      <c r="B43" s="58">
        <v>2</v>
      </c>
      <c r="C43" s="58">
        <v>8</v>
      </c>
      <c r="D43" s="58">
        <v>3</v>
      </c>
      <c r="E43" s="12" t="s">
        <v>29</v>
      </c>
      <c r="F43" s="38">
        <f t="shared" si="2"/>
        <v>0.60499999999999998</v>
      </c>
      <c r="G43" s="39">
        <v>0.60499999999999998</v>
      </c>
      <c r="H43" s="40"/>
      <c r="I43" s="38">
        <f t="shared" si="3"/>
        <v>4.1399999999999997</v>
      </c>
      <c r="J43" s="39">
        <v>4.1399999999999997</v>
      </c>
      <c r="K43" s="40"/>
      <c r="L43" s="38">
        <f t="shared" si="4"/>
        <v>1</v>
      </c>
      <c r="M43" s="39">
        <v>1</v>
      </c>
      <c r="N43" s="40"/>
    </row>
    <row r="44" spans="1:14" ht="22.5">
      <c r="A44" s="58">
        <v>2</v>
      </c>
      <c r="B44" s="58">
        <v>2</v>
      </c>
      <c r="C44" s="58">
        <v>8</v>
      </c>
      <c r="D44" s="58">
        <v>4</v>
      </c>
      <c r="E44" s="12" t="s">
        <v>30</v>
      </c>
      <c r="F44" s="38">
        <f t="shared" si="2"/>
        <v>0</v>
      </c>
      <c r="G44" s="39">
        <v>0</v>
      </c>
      <c r="H44" s="40">
        <v>0</v>
      </c>
      <c r="I44" s="38">
        <f t="shared" si="3"/>
        <v>0</v>
      </c>
      <c r="J44" s="39">
        <v>0</v>
      </c>
      <c r="K44" s="40">
        <v>0</v>
      </c>
      <c r="L44" s="38">
        <f t="shared" si="4"/>
        <v>0</v>
      </c>
      <c r="M44" s="39">
        <v>0</v>
      </c>
      <c r="N44" s="40">
        <v>0</v>
      </c>
    </row>
    <row r="45" spans="1:14" ht="22.5">
      <c r="A45" s="58">
        <v>2</v>
      </c>
      <c r="B45" s="58">
        <v>2</v>
      </c>
      <c r="C45" s="58">
        <v>8</v>
      </c>
      <c r="D45" s="58">
        <v>5</v>
      </c>
      <c r="E45" s="12" t="s">
        <v>65</v>
      </c>
      <c r="F45" s="38">
        <f t="shared" si="2"/>
        <v>0</v>
      </c>
      <c r="G45" s="39"/>
      <c r="H45" s="40">
        <v>0</v>
      </c>
      <c r="I45" s="38">
        <f t="shared" si="3"/>
        <v>0</v>
      </c>
      <c r="J45" s="39"/>
      <c r="K45" s="40">
        <v>0</v>
      </c>
      <c r="L45" s="38">
        <f t="shared" si="4"/>
        <v>0</v>
      </c>
      <c r="M45" s="39">
        <v>0</v>
      </c>
      <c r="N45" s="40">
        <v>0</v>
      </c>
    </row>
    <row r="46" spans="1:14" ht="33.75">
      <c r="A46" s="58">
        <v>2</v>
      </c>
      <c r="B46" s="58">
        <v>2</v>
      </c>
      <c r="C46" s="58">
        <v>8</v>
      </c>
      <c r="D46" s="58">
        <v>6</v>
      </c>
      <c r="E46" s="12" t="s">
        <v>31</v>
      </c>
      <c r="F46" s="38">
        <f t="shared" si="2"/>
        <v>0.06</v>
      </c>
      <c r="G46" s="39">
        <v>0.06</v>
      </c>
      <c r="H46" s="40">
        <v>0</v>
      </c>
      <c r="I46" s="38">
        <f t="shared" si="3"/>
        <v>0.06</v>
      </c>
      <c r="J46" s="39">
        <v>0.06</v>
      </c>
      <c r="K46" s="40">
        <v>0</v>
      </c>
      <c r="L46" s="38">
        <f t="shared" si="4"/>
        <v>0.08</v>
      </c>
      <c r="M46" s="39">
        <v>0.08</v>
      </c>
      <c r="N46" s="40">
        <v>0</v>
      </c>
    </row>
    <row r="47" spans="1:14" ht="22.5">
      <c r="A47" s="58">
        <v>2</v>
      </c>
      <c r="B47" s="58">
        <v>2</v>
      </c>
      <c r="C47" s="58">
        <v>10</v>
      </c>
      <c r="D47" s="58"/>
      <c r="E47" s="11" t="s">
        <v>32</v>
      </c>
      <c r="F47" s="33">
        <f>G47+H47</f>
        <v>0.51400000000000001</v>
      </c>
      <c r="G47" s="37">
        <f>SUM(G48:G59)</f>
        <v>0.51400000000000001</v>
      </c>
      <c r="H47" s="37">
        <f>SUM(H48:H59)</f>
        <v>0</v>
      </c>
      <c r="I47" s="33">
        <f>J47+K47</f>
        <v>13.803999999999998</v>
      </c>
      <c r="J47" s="37">
        <f>SUM(J48:J59)</f>
        <v>13.803999999999998</v>
      </c>
      <c r="K47" s="37">
        <f>SUM(K48:K59)</f>
        <v>0</v>
      </c>
      <c r="L47" s="33">
        <f>M47+N47</f>
        <v>0.76400000000000001</v>
      </c>
      <c r="M47" s="37">
        <v>0.76400000000000001</v>
      </c>
      <c r="N47" s="37">
        <f>SUM(N48:N59)</f>
        <v>0</v>
      </c>
    </row>
    <row r="48" spans="1:14">
      <c r="A48" s="58">
        <v>2</v>
      </c>
      <c r="B48" s="58">
        <v>2</v>
      </c>
      <c r="C48" s="58">
        <v>10</v>
      </c>
      <c r="D48" s="58">
        <v>1</v>
      </c>
      <c r="E48" s="12" t="s">
        <v>33</v>
      </c>
      <c r="F48" s="30">
        <f t="shared" ref="F48:F93" si="5">G48+H48</f>
        <v>0</v>
      </c>
      <c r="G48" s="42"/>
      <c r="H48" s="43"/>
      <c r="I48" s="30">
        <f t="shared" ref="I48:I95" si="6">J48+K48</f>
        <v>0</v>
      </c>
      <c r="J48" s="42"/>
      <c r="K48" s="43"/>
      <c r="L48" s="30">
        <f t="shared" ref="L48:L95" si="7">M48+N48</f>
        <v>0</v>
      </c>
      <c r="M48" s="42"/>
      <c r="N48" s="43"/>
    </row>
    <row r="49" spans="1:14">
      <c r="A49" s="58">
        <v>2</v>
      </c>
      <c r="B49" s="58">
        <v>2</v>
      </c>
      <c r="C49" s="58">
        <v>10</v>
      </c>
      <c r="D49" s="58">
        <v>3</v>
      </c>
      <c r="E49" s="12" t="s">
        <v>34</v>
      </c>
      <c r="F49" s="38">
        <f t="shared" si="5"/>
        <v>0</v>
      </c>
      <c r="G49" s="44">
        <v>0</v>
      </c>
      <c r="H49" s="43">
        <v>0</v>
      </c>
      <c r="I49" s="38">
        <f t="shared" si="6"/>
        <v>0</v>
      </c>
      <c r="J49" s="44">
        <v>0</v>
      </c>
      <c r="K49" s="43">
        <v>0</v>
      </c>
      <c r="L49" s="38">
        <f t="shared" si="7"/>
        <v>0</v>
      </c>
      <c r="M49" s="44">
        <v>0</v>
      </c>
      <c r="N49" s="43">
        <v>0</v>
      </c>
    </row>
    <row r="50" spans="1:14" ht="45">
      <c r="A50" s="58">
        <v>2</v>
      </c>
      <c r="B50" s="58">
        <v>2</v>
      </c>
      <c r="C50" s="58">
        <v>10</v>
      </c>
      <c r="D50" s="58">
        <v>4</v>
      </c>
      <c r="E50" s="12" t="s">
        <v>35</v>
      </c>
      <c r="F50" s="30">
        <f t="shared" si="5"/>
        <v>0</v>
      </c>
      <c r="G50" s="44"/>
      <c r="H50" s="43"/>
      <c r="I50" s="30">
        <f t="shared" si="6"/>
        <v>0</v>
      </c>
      <c r="J50" s="44"/>
      <c r="K50" s="43"/>
      <c r="L50" s="30">
        <f t="shared" si="7"/>
        <v>0</v>
      </c>
      <c r="M50" s="44"/>
      <c r="N50" s="43"/>
    </row>
    <row r="51" spans="1:14">
      <c r="A51" s="58">
        <v>2</v>
      </c>
      <c r="B51" s="58">
        <v>2</v>
      </c>
      <c r="C51" s="58">
        <v>10</v>
      </c>
      <c r="D51" s="58">
        <v>5</v>
      </c>
      <c r="E51" s="12" t="s">
        <v>66</v>
      </c>
      <c r="F51" s="30">
        <f t="shared" si="5"/>
        <v>0</v>
      </c>
      <c r="G51" s="44"/>
      <c r="H51" s="43"/>
      <c r="I51" s="30">
        <f t="shared" si="6"/>
        <v>0</v>
      </c>
      <c r="J51" s="44"/>
      <c r="K51" s="43"/>
      <c r="L51" s="30">
        <f t="shared" si="7"/>
        <v>0</v>
      </c>
      <c r="M51" s="44"/>
      <c r="N51" s="43"/>
    </row>
    <row r="52" spans="1:14" ht="45">
      <c r="A52" s="58">
        <v>2</v>
      </c>
      <c r="B52" s="58">
        <v>2</v>
      </c>
      <c r="C52" s="58">
        <v>10</v>
      </c>
      <c r="D52" s="58">
        <v>6</v>
      </c>
      <c r="E52" s="12" t="s">
        <v>67</v>
      </c>
      <c r="F52" s="30">
        <f t="shared" si="5"/>
        <v>0</v>
      </c>
      <c r="G52" s="44"/>
      <c r="H52" s="43"/>
      <c r="I52" s="30">
        <f t="shared" si="6"/>
        <v>0</v>
      </c>
      <c r="J52" s="44"/>
      <c r="K52" s="43"/>
      <c r="L52" s="30">
        <f t="shared" si="7"/>
        <v>0</v>
      </c>
      <c r="M52" s="44"/>
      <c r="N52" s="43"/>
    </row>
    <row r="53" spans="1:14" ht="33.75">
      <c r="A53" s="58">
        <v>2</v>
      </c>
      <c r="B53" s="58">
        <v>2</v>
      </c>
      <c r="C53" s="58">
        <v>10</v>
      </c>
      <c r="D53" s="58">
        <v>7</v>
      </c>
      <c r="E53" s="12" t="s">
        <v>36</v>
      </c>
      <c r="F53" s="30">
        <f t="shared" si="5"/>
        <v>0</v>
      </c>
      <c r="G53" s="44"/>
      <c r="H53" s="43"/>
      <c r="I53" s="30">
        <f t="shared" si="6"/>
        <v>0</v>
      </c>
      <c r="J53" s="44"/>
      <c r="K53" s="43"/>
      <c r="L53" s="30">
        <f t="shared" si="7"/>
        <v>0</v>
      </c>
      <c r="M53" s="44"/>
      <c r="N53" s="43"/>
    </row>
    <row r="54" spans="1:14">
      <c r="A54" s="58">
        <v>2</v>
      </c>
      <c r="B54" s="58">
        <v>2</v>
      </c>
      <c r="C54" s="58">
        <v>10</v>
      </c>
      <c r="D54" s="58">
        <v>8</v>
      </c>
      <c r="E54" s="12" t="s">
        <v>37</v>
      </c>
      <c r="F54" s="30">
        <f t="shared" si="5"/>
        <v>0</v>
      </c>
      <c r="G54" s="44"/>
      <c r="H54" s="43"/>
      <c r="I54" s="30">
        <f t="shared" si="6"/>
        <v>0</v>
      </c>
      <c r="J54" s="44"/>
      <c r="K54" s="43"/>
      <c r="L54" s="30">
        <f t="shared" si="7"/>
        <v>0</v>
      </c>
      <c r="M54" s="44"/>
      <c r="N54" s="43"/>
    </row>
    <row r="55" spans="1:14">
      <c r="A55" s="58">
        <v>2</v>
      </c>
      <c r="B55" s="58">
        <v>2</v>
      </c>
      <c r="C55" s="58">
        <v>10</v>
      </c>
      <c r="D55" s="58">
        <v>9</v>
      </c>
      <c r="E55" s="12" t="s">
        <v>38</v>
      </c>
      <c r="F55" s="30">
        <f t="shared" si="5"/>
        <v>0</v>
      </c>
      <c r="G55" s="44"/>
      <c r="H55" s="43"/>
      <c r="I55" s="30">
        <f t="shared" si="6"/>
        <v>1.2</v>
      </c>
      <c r="J55" s="44">
        <v>1.2</v>
      </c>
      <c r="K55" s="43"/>
      <c r="L55" s="30">
        <f t="shared" si="7"/>
        <v>0</v>
      </c>
      <c r="M55" s="44">
        <v>0</v>
      </c>
      <c r="N55" s="43"/>
    </row>
    <row r="56" spans="1:14">
      <c r="A56" s="58">
        <v>2</v>
      </c>
      <c r="B56" s="58">
        <v>2</v>
      </c>
      <c r="C56" s="58">
        <v>10</v>
      </c>
      <c r="D56" s="58">
        <v>10</v>
      </c>
      <c r="E56" s="12" t="s">
        <v>39</v>
      </c>
      <c r="F56" s="30">
        <f t="shared" si="5"/>
        <v>0</v>
      </c>
      <c r="G56" s="44"/>
      <c r="H56" s="43"/>
      <c r="I56" s="30">
        <f t="shared" si="6"/>
        <v>0</v>
      </c>
      <c r="J56" s="44"/>
      <c r="K56" s="43"/>
      <c r="L56" s="30">
        <f t="shared" si="7"/>
        <v>0</v>
      </c>
      <c r="M56" s="44"/>
      <c r="N56" s="43"/>
    </row>
    <row r="57" spans="1:14">
      <c r="A57" s="58">
        <v>2</v>
      </c>
      <c r="B57" s="58">
        <v>2</v>
      </c>
      <c r="C57" s="58">
        <v>10</v>
      </c>
      <c r="D57" s="58">
        <v>11</v>
      </c>
      <c r="E57" s="12" t="s">
        <v>68</v>
      </c>
      <c r="F57" s="30">
        <f t="shared" si="5"/>
        <v>0</v>
      </c>
      <c r="G57" s="44"/>
      <c r="H57" s="43"/>
      <c r="I57" s="30">
        <f t="shared" si="6"/>
        <v>0</v>
      </c>
      <c r="J57" s="44"/>
      <c r="K57" s="43"/>
      <c r="L57" s="30">
        <f t="shared" si="7"/>
        <v>0</v>
      </c>
      <c r="M57" s="44"/>
      <c r="N57" s="43"/>
    </row>
    <row r="58" spans="1:14" ht="45">
      <c r="A58" s="58">
        <v>2</v>
      </c>
      <c r="B58" s="58">
        <v>2</v>
      </c>
      <c r="C58" s="58">
        <v>10</v>
      </c>
      <c r="D58" s="58">
        <v>12</v>
      </c>
      <c r="E58" s="12" t="s">
        <v>69</v>
      </c>
      <c r="F58" s="30">
        <f t="shared" si="5"/>
        <v>0</v>
      </c>
      <c r="G58" s="44"/>
      <c r="H58" s="43"/>
      <c r="I58" s="30">
        <f t="shared" si="6"/>
        <v>0</v>
      </c>
      <c r="J58" s="44"/>
      <c r="K58" s="43"/>
      <c r="L58" s="30">
        <f t="shared" si="7"/>
        <v>0</v>
      </c>
      <c r="M58" s="44"/>
      <c r="N58" s="43"/>
    </row>
    <row r="59" spans="1:14" ht="33.75">
      <c r="A59" s="58">
        <v>2</v>
      </c>
      <c r="B59" s="58">
        <v>2</v>
      </c>
      <c r="C59" s="58">
        <v>10</v>
      </c>
      <c r="D59" s="58">
        <v>14</v>
      </c>
      <c r="E59" s="12" t="s">
        <v>40</v>
      </c>
      <c r="F59" s="38">
        <f t="shared" si="5"/>
        <v>0.51400000000000001</v>
      </c>
      <c r="G59" s="44">
        <v>0.51400000000000001</v>
      </c>
      <c r="H59" s="43">
        <v>0</v>
      </c>
      <c r="I59" s="38">
        <f t="shared" si="6"/>
        <v>12.603999999999999</v>
      </c>
      <c r="J59" s="44">
        <v>12.603999999999999</v>
      </c>
      <c r="K59" s="43">
        <v>0</v>
      </c>
      <c r="L59" s="38">
        <f t="shared" si="7"/>
        <v>0.75</v>
      </c>
      <c r="M59" s="44">
        <v>0.75</v>
      </c>
      <c r="N59" s="43">
        <v>0</v>
      </c>
    </row>
    <row r="60" spans="1:14">
      <c r="A60" s="58">
        <v>2</v>
      </c>
      <c r="B60" s="58">
        <v>3</v>
      </c>
      <c r="C60" s="58"/>
      <c r="D60" s="58"/>
      <c r="E60" s="10" t="s">
        <v>70</v>
      </c>
      <c r="F60" s="32">
        <f t="shared" si="5"/>
        <v>0</v>
      </c>
      <c r="G60" s="45"/>
      <c r="H60" s="46"/>
      <c r="I60" s="32">
        <f t="shared" si="6"/>
        <v>0</v>
      </c>
      <c r="J60" s="45"/>
      <c r="K60" s="46"/>
      <c r="L60" s="32">
        <f t="shared" si="7"/>
        <v>0</v>
      </c>
      <c r="M60" s="45"/>
      <c r="N60" s="46"/>
    </row>
    <row r="61" spans="1:14">
      <c r="A61" s="58">
        <v>2</v>
      </c>
      <c r="B61" s="58">
        <v>4</v>
      </c>
      <c r="C61" s="58"/>
      <c r="D61" s="58"/>
      <c r="E61" s="10" t="s">
        <v>71</v>
      </c>
      <c r="F61" s="32">
        <f t="shared" si="5"/>
        <v>0</v>
      </c>
      <c r="G61" s="47">
        <f>G62+G67+G68</f>
        <v>0</v>
      </c>
      <c r="H61" s="48">
        <f>H62+H67+H68</f>
        <v>0</v>
      </c>
      <c r="I61" s="32">
        <f t="shared" si="6"/>
        <v>0</v>
      </c>
      <c r="J61" s="47">
        <f>J62+J67+J68</f>
        <v>0</v>
      </c>
      <c r="K61" s="48">
        <f>K62+K67+K68</f>
        <v>0</v>
      </c>
      <c r="L61" s="32">
        <f t="shared" si="7"/>
        <v>0</v>
      </c>
      <c r="M61" s="47">
        <f>M62+M67+M68</f>
        <v>0</v>
      </c>
      <c r="N61" s="48">
        <f>N62+N67+N68</f>
        <v>0</v>
      </c>
    </row>
    <row r="62" spans="1:14">
      <c r="A62" s="58">
        <v>2</v>
      </c>
      <c r="B62" s="58">
        <v>4</v>
      </c>
      <c r="C62" s="58">
        <v>1</v>
      </c>
      <c r="D62" s="58"/>
      <c r="E62" s="11" t="s">
        <v>72</v>
      </c>
      <c r="F62" s="30">
        <f t="shared" si="5"/>
        <v>0</v>
      </c>
      <c r="G62" s="36">
        <f>SUM(G63:G66)</f>
        <v>0</v>
      </c>
      <c r="H62" s="37">
        <f>SUM(H63:H66)</f>
        <v>0</v>
      </c>
      <c r="I62" s="30">
        <f t="shared" si="6"/>
        <v>0</v>
      </c>
      <c r="J62" s="36">
        <f>SUM(J63:J66)</f>
        <v>0</v>
      </c>
      <c r="K62" s="37">
        <f>SUM(K63:K66)</f>
        <v>0</v>
      </c>
      <c r="L62" s="30">
        <f t="shared" si="7"/>
        <v>0</v>
      </c>
      <c r="M62" s="36">
        <f>SUM(M63:M66)</f>
        <v>0</v>
      </c>
      <c r="N62" s="37">
        <f>SUM(N63:N66)</f>
        <v>0</v>
      </c>
    </row>
    <row r="63" spans="1:14">
      <c r="A63" s="58">
        <v>2</v>
      </c>
      <c r="B63" s="58">
        <v>4</v>
      </c>
      <c r="C63" s="58">
        <v>1</v>
      </c>
      <c r="D63" s="58">
        <v>1</v>
      </c>
      <c r="E63" s="12" t="s">
        <v>73</v>
      </c>
      <c r="F63" s="30">
        <f t="shared" si="5"/>
        <v>0</v>
      </c>
      <c r="G63" s="44"/>
      <c r="H63" s="43"/>
      <c r="I63" s="30">
        <f t="shared" si="6"/>
        <v>0</v>
      </c>
      <c r="J63" s="44"/>
      <c r="K63" s="43"/>
      <c r="L63" s="30">
        <f t="shared" si="7"/>
        <v>0</v>
      </c>
      <c r="M63" s="44"/>
      <c r="N63" s="43"/>
    </row>
    <row r="64" spans="1:14">
      <c r="A64" s="58">
        <v>2</v>
      </c>
      <c r="B64" s="58">
        <v>4</v>
      </c>
      <c r="C64" s="58">
        <v>1</v>
      </c>
      <c r="D64" s="58">
        <v>2</v>
      </c>
      <c r="E64" s="12" t="s">
        <v>74</v>
      </c>
      <c r="F64" s="30">
        <f t="shared" si="5"/>
        <v>0</v>
      </c>
      <c r="G64" s="44"/>
      <c r="H64" s="43"/>
      <c r="I64" s="30">
        <f t="shared" si="6"/>
        <v>0</v>
      </c>
      <c r="J64" s="44"/>
      <c r="K64" s="43"/>
      <c r="L64" s="30">
        <f t="shared" si="7"/>
        <v>0</v>
      </c>
      <c r="M64" s="44"/>
      <c r="N64" s="43"/>
    </row>
    <row r="65" spans="1:14">
      <c r="A65" s="58">
        <v>2</v>
      </c>
      <c r="B65" s="58">
        <v>4</v>
      </c>
      <c r="C65" s="58">
        <v>1</v>
      </c>
      <c r="D65" s="58">
        <v>3</v>
      </c>
      <c r="E65" s="12" t="s">
        <v>75</v>
      </c>
      <c r="F65" s="30">
        <f t="shared" si="5"/>
        <v>0</v>
      </c>
      <c r="G65" s="44"/>
      <c r="H65" s="43"/>
      <c r="I65" s="30">
        <f t="shared" si="6"/>
        <v>0</v>
      </c>
      <c r="J65" s="44"/>
      <c r="K65" s="43"/>
      <c r="L65" s="30">
        <f t="shared" si="7"/>
        <v>0</v>
      </c>
      <c r="M65" s="44"/>
      <c r="N65" s="43"/>
    </row>
    <row r="66" spans="1:14">
      <c r="A66" s="58">
        <v>2</v>
      </c>
      <c r="B66" s="58">
        <v>4</v>
      </c>
      <c r="C66" s="58">
        <v>1</v>
      </c>
      <c r="D66" s="58">
        <v>4</v>
      </c>
      <c r="E66" s="12" t="s">
        <v>76</v>
      </c>
      <c r="F66" s="30">
        <f t="shared" si="5"/>
        <v>0</v>
      </c>
      <c r="G66" s="44"/>
      <c r="H66" s="43"/>
      <c r="I66" s="30">
        <f t="shared" si="6"/>
        <v>0</v>
      </c>
      <c r="J66" s="44"/>
      <c r="K66" s="43"/>
      <c r="L66" s="30">
        <f t="shared" si="7"/>
        <v>0</v>
      </c>
      <c r="M66" s="44"/>
      <c r="N66" s="43"/>
    </row>
    <row r="67" spans="1:14" ht="22.5">
      <c r="A67" s="58">
        <v>2</v>
      </c>
      <c r="B67" s="58">
        <v>4</v>
      </c>
      <c r="C67" s="58">
        <v>2</v>
      </c>
      <c r="D67" s="58"/>
      <c r="E67" s="11" t="s">
        <v>77</v>
      </c>
      <c r="F67" s="30">
        <f t="shared" si="5"/>
        <v>0</v>
      </c>
      <c r="G67" s="34"/>
      <c r="H67" s="35"/>
      <c r="I67" s="30">
        <f t="shared" si="6"/>
        <v>0</v>
      </c>
      <c r="J67" s="34"/>
      <c r="K67" s="35"/>
      <c r="L67" s="30">
        <f t="shared" si="7"/>
        <v>0</v>
      </c>
      <c r="M67" s="34"/>
      <c r="N67" s="35"/>
    </row>
    <row r="68" spans="1:14" ht="22.5">
      <c r="A68" s="58">
        <v>2</v>
      </c>
      <c r="B68" s="58">
        <v>4</v>
      </c>
      <c r="C68" s="58">
        <v>3</v>
      </c>
      <c r="D68" s="58"/>
      <c r="E68" s="11" t="s">
        <v>78</v>
      </c>
      <c r="F68" s="30">
        <f t="shared" si="5"/>
        <v>0</v>
      </c>
      <c r="G68" s="34"/>
      <c r="H68" s="35"/>
      <c r="I68" s="30">
        <f t="shared" si="6"/>
        <v>0</v>
      </c>
      <c r="J68" s="34"/>
      <c r="K68" s="35"/>
      <c r="L68" s="30">
        <f t="shared" si="7"/>
        <v>0</v>
      </c>
      <c r="M68" s="34"/>
      <c r="N68" s="35"/>
    </row>
    <row r="69" spans="1:14">
      <c r="A69" s="58">
        <v>2</v>
      </c>
      <c r="B69" s="58">
        <v>5</v>
      </c>
      <c r="C69" s="58"/>
      <c r="D69" s="58"/>
      <c r="E69" s="10" t="s">
        <v>41</v>
      </c>
      <c r="F69" s="32">
        <f t="shared" si="5"/>
        <v>0</v>
      </c>
      <c r="G69" s="45">
        <v>0</v>
      </c>
      <c r="H69" s="46">
        <v>0</v>
      </c>
      <c r="I69" s="32">
        <f t="shared" si="6"/>
        <v>0</v>
      </c>
      <c r="J69" s="45">
        <v>0</v>
      </c>
      <c r="K69" s="46">
        <v>0</v>
      </c>
      <c r="L69" s="32">
        <f t="shared" si="7"/>
        <v>0</v>
      </c>
      <c r="M69" s="45">
        <v>0</v>
      </c>
      <c r="N69" s="46">
        <v>0</v>
      </c>
    </row>
    <row r="70" spans="1:14">
      <c r="A70" s="58">
        <v>2</v>
      </c>
      <c r="B70" s="58">
        <v>6</v>
      </c>
      <c r="C70" s="58"/>
      <c r="D70" s="58"/>
      <c r="E70" s="10" t="s">
        <v>42</v>
      </c>
      <c r="F70" s="32">
        <f t="shared" si="5"/>
        <v>0</v>
      </c>
      <c r="G70" s="47">
        <f>G71+G74+G77</f>
        <v>0</v>
      </c>
      <c r="H70" s="48">
        <f>H71+H74+H77</f>
        <v>0</v>
      </c>
      <c r="I70" s="32">
        <f t="shared" si="6"/>
        <v>0</v>
      </c>
      <c r="J70" s="47">
        <f>J71+J74+J77</f>
        <v>0</v>
      </c>
      <c r="K70" s="48">
        <f>K71+K74+K77</f>
        <v>0</v>
      </c>
      <c r="L70" s="32">
        <f t="shared" si="7"/>
        <v>0</v>
      </c>
      <c r="M70" s="47">
        <f>M71+M74+M77</f>
        <v>0</v>
      </c>
      <c r="N70" s="48">
        <f>N71+N74+N77</f>
        <v>0</v>
      </c>
    </row>
    <row r="71" spans="1:14" ht="22.5">
      <c r="A71" s="58">
        <v>2</v>
      </c>
      <c r="B71" s="58">
        <v>6</v>
      </c>
      <c r="C71" s="58">
        <v>1</v>
      </c>
      <c r="D71" s="58"/>
      <c r="E71" s="11" t="s">
        <v>79</v>
      </c>
      <c r="F71" s="30">
        <f t="shared" si="5"/>
        <v>0</v>
      </c>
      <c r="G71" s="36">
        <f>G72+G73</f>
        <v>0</v>
      </c>
      <c r="H71" s="37">
        <f>H72+H73</f>
        <v>0</v>
      </c>
      <c r="I71" s="30">
        <f t="shared" si="6"/>
        <v>0</v>
      </c>
      <c r="J71" s="36">
        <f>J72+J73</f>
        <v>0</v>
      </c>
      <c r="K71" s="37">
        <f>K72+K73</f>
        <v>0</v>
      </c>
      <c r="L71" s="30">
        <f t="shared" si="7"/>
        <v>0</v>
      </c>
      <c r="M71" s="36">
        <f>M72+M73</f>
        <v>0</v>
      </c>
      <c r="N71" s="37">
        <f>N72+N73</f>
        <v>0</v>
      </c>
    </row>
    <row r="72" spans="1:14">
      <c r="A72" s="58">
        <v>2</v>
      </c>
      <c r="B72" s="58">
        <v>6</v>
      </c>
      <c r="C72" s="58">
        <v>1</v>
      </c>
      <c r="D72" s="58">
        <v>1</v>
      </c>
      <c r="E72" s="12" t="s">
        <v>80</v>
      </c>
      <c r="F72" s="30">
        <f t="shared" si="5"/>
        <v>0</v>
      </c>
      <c r="G72" s="44"/>
      <c r="H72" s="43"/>
      <c r="I72" s="30">
        <f t="shared" si="6"/>
        <v>0</v>
      </c>
      <c r="J72" s="44"/>
      <c r="K72" s="43"/>
      <c r="L72" s="30">
        <f t="shared" si="7"/>
        <v>0</v>
      </c>
      <c r="M72" s="44"/>
      <c r="N72" s="43"/>
    </row>
    <row r="73" spans="1:14">
      <c r="A73" s="58">
        <v>2</v>
      </c>
      <c r="B73" s="58">
        <v>6</v>
      </c>
      <c r="C73" s="58">
        <v>1</v>
      </c>
      <c r="D73" s="58">
        <v>2</v>
      </c>
      <c r="E73" s="12" t="s">
        <v>44</v>
      </c>
      <c r="F73" s="30">
        <f t="shared" si="5"/>
        <v>0</v>
      </c>
      <c r="G73" s="44"/>
      <c r="H73" s="43"/>
      <c r="I73" s="30">
        <f t="shared" si="6"/>
        <v>0</v>
      </c>
      <c r="J73" s="44"/>
      <c r="K73" s="43"/>
      <c r="L73" s="30">
        <f t="shared" si="7"/>
        <v>0</v>
      </c>
      <c r="M73" s="44"/>
      <c r="N73" s="43"/>
    </row>
    <row r="74" spans="1:14" ht="22.5">
      <c r="A74" s="58">
        <v>2</v>
      </c>
      <c r="B74" s="58">
        <v>6</v>
      </c>
      <c r="C74" s="58">
        <v>2</v>
      </c>
      <c r="D74" s="58"/>
      <c r="E74" s="11" t="s">
        <v>81</v>
      </c>
      <c r="F74" s="30">
        <f t="shared" si="5"/>
        <v>0</v>
      </c>
      <c r="G74" s="36">
        <f>G75+G76</f>
        <v>0</v>
      </c>
      <c r="H74" s="37">
        <f>H75+H76</f>
        <v>0</v>
      </c>
      <c r="I74" s="30">
        <f t="shared" si="6"/>
        <v>0</v>
      </c>
      <c r="J74" s="36">
        <f>J75+J76</f>
        <v>0</v>
      </c>
      <c r="K74" s="37">
        <f>K75+K76</f>
        <v>0</v>
      </c>
      <c r="L74" s="30">
        <f t="shared" si="7"/>
        <v>0</v>
      </c>
      <c r="M74" s="36">
        <f>M75+M76</f>
        <v>0</v>
      </c>
      <c r="N74" s="37">
        <f>N75+N76</f>
        <v>0</v>
      </c>
    </row>
    <row r="75" spans="1:14">
      <c r="A75" s="58">
        <v>2</v>
      </c>
      <c r="B75" s="58">
        <v>6</v>
      </c>
      <c r="C75" s="58">
        <v>2</v>
      </c>
      <c r="D75" s="58">
        <v>1</v>
      </c>
      <c r="E75" s="12" t="s">
        <v>80</v>
      </c>
      <c r="F75" s="30">
        <f t="shared" si="5"/>
        <v>0</v>
      </c>
      <c r="G75" s="44"/>
      <c r="H75" s="43"/>
      <c r="I75" s="30">
        <f t="shared" si="6"/>
        <v>0</v>
      </c>
      <c r="J75" s="44"/>
      <c r="K75" s="43"/>
      <c r="L75" s="30">
        <f t="shared" si="7"/>
        <v>0</v>
      </c>
      <c r="M75" s="44"/>
      <c r="N75" s="43"/>
    </row>
    <row r="76" spans="1:14">
      <c r="A76" s="58">
        <v>2</v>
      </c>
      <c r="B76" s="58">
        <v>6</v>
      </c>
      <c r="C76" s="58">
        <v>2</v>
      </c>
      <c r="D76" s="58">
        <v>2</v>
      </c>
      <c r="E76" s="12" t="s">
        <v>44</v>
      </c>
      <c r="F76" s="30">
        <f t="shared" si="5"/>
        <v>0</v>
      </c>
      <c r="G76" s="44"/>
      <c r="H76" s="43"/>
      <c r="I76" s="30">
        <f t="shared" si="6"/>
        <v>0</v>
      </c>
      <c r="J76" s="44"/>
      <c r="K76" s="43"/>
      <c r="L76" s="30">
        <f t="shared" si="7"/>
        <v>0</v>
      </c>
      <c r="M76" s="44"/>
      <c r="N76" s="43"/>
    </row>
    <row r="77" spans="1:14" ht="22.5">
      <c r="A77" s="58">
        <v>2</v>
      </c>
      <c r="B77" s="58">
        <v>6</v>
      </c>
      <c r="C77" s="58">
        <v>3</v>
      </c>
      <c r="D77" s="58"/>
      <c r="E77" s="11" t="s">
        <v>43</v>
      </c>
      <c r="F77" s="30">
        <f t="shared" si="5"/>
        <v>0</v>
      </c>
      <c r="G77" s="36">
        <f>G78+G79</f>
        <v>0</v>
      </c>
      <c r="H77" s="37">
        <f>H78+H79</f>
        <v>0</v>
      </c>
      <c r="I77" s="30">
        <f t="shared" si="6"/>
        <v>0</v>
      </c>
      <c r="J77" s="36">
        <f>J78+J79</f>
        <v>0</v>
      </c>
      <c r="K77" s="37">
        <f>K78+K79</f>
        <v>0</v>
      </c>
      <c r="L77" s="30">
        <f t="shared" si="7"/>
        <v>0</v>
      </c>
      <c r="M77" s="36">
        <f>M78+M79</f>
        <v>0</v>
      </c>
      <c r="N77" s="37">
        <f>N78+N79</f>
        <v>0</v>
      </c>
    </row>
    <row r="78" spans="1:14">
      <c r="A78" s="58">
        <v>2</v>
      </c>
      <c r="B78" s="58">
        <v>6</v>
      </c>
      <c r="C78" s="58">
        <v>3</v>
      </c>
      <c r="D78" s="58">
        <v>1</v>
      </c>
      <c r="E78" s="12" t="s">
        <v>80</v>
      </c>
      <c r="F78" s="30">
        <f t="shared" si="5"/>
        <v>0</v>
      </c>
      <c r="G78" s="44"/>
      <c r="H78" s="43"/>
      <c r="I78" s="30">
        <f t="shared" si="6"/>
        <v>0</v>
      </c>
      <c r="J78" s="44"/>
      <c r="K78" s="43"/>
      <c r="L78" s="30">
        <f t="shared" si="7"/>
        <v>0</v>
      </c>
      <c r="M78" s="44"/>
      <c r="N78" s="43"/>
    </row>
    <row r="79" spans="1:14">
      <c r="A79" s="58">
        <v>2</v>
      </c>
      <c r="B79" s="58">
        <v>6</v>
      </c>
      <c r="C79" s="58">
        <v>3</v>
      </c>
      <c r="D79" s="58">
        <v>2</v>
      </c>
      <c r="E79" s="12" t="s">
        <v>44</v>
      </c>
      <c r="F79" s="30">
        <f t="shared" si="5"/>
        <v>0</v>
      </c>
      <c r="G79" s="44"/>
      <c r="H79" s="43"/>
      <c r="I79" s="30">
        <f t="shared" si="6"/>
        <v>0</v>
      </c>
      <c r="J79" s="44"/>
      <c r="K79" s="43"/>
      <c r="L79" s="30">
        <f t="shared" si="7"/>
        <v>0</v>
      </c>
      <c r="M79" s="44"/>
      <c r="N79" s="43"/>
    </row>
    <row r="80" spans="1:14">
      <c r="A80" s="58">
        <v>2</v>
      </c>
      <c r="B80" s="58">
        <v>7</v>
      </c>
      <c r="C80" s="58"/>
      <c r="D80" s="58"/>
      <c r="E80" s="10" t="s">
        <v>45</v>
      </c>
      <c r="F80" s="30">
        <f t="shared" si="5"/>
        <v>2.2989999999999999</v>
      </c>
      <c r="G80" s="47">
        <f>G81+G84+G87</f>
        <v>2.2989999999999999</v>
      </c>
      <c r="H80" s="48">
        <f>H81+H84+H87</f>
        <v>0</v>
      </c>
      <c r="I80" s="30">
        <f t="shared" si="6"/>
        <v>3.62</v>
      </c>
      <c r="J80" s="47">
        <f>J81+J84+J87</f>
        <v>3.62</v>
      </c>
      <c r="K80" s="48">
        <f>K81+K84+K87</f>
        <v>0</v>
      </c>
      <c r="L80" s="30">
        <f t="shared" si="7"/>
        <v>0</v>
      </c>
      <c r="M80" s="47">
        <f>M81+M84+M87</f>
        <v>0</v>
      </c>
      <c r="N80" s="48">
        <f>N81+N84+N87</f>
        <v>0</v>
      </c>
    </row>
    <row r="81" spans="1:14">
      <c r="A81" s="58">
        <v>2</v>
      </c>
      <c r="B81" s="58">
        <v>7</v>
      </c>
      <c r="C81" s="58">
        <v>1</v>
      </c>
      <c r="D81" s="58"/>
      <c r="E81" s="11" t="s">
        <v>82</v>
      </c>
      <c r="F81" s="30">
        <f t="shared" si="5"/>
        <v>0</v>
      </c>
      <c r="G81" s="36">
        <f>G82+G83</f>
        <v>0</v>
      </c>
      <c r="H81" s="37">
        <f>H82+H83</f>
        <v>0</v>
      </c>
      <c r="I81" s="30">
        <f t="shared" si="6"/>
        <v>0</v>
      </c>
      <c r="J81" s="36">
        <f>J82+J83</f>
        <v>0</v>
      </c>
      <c r="K81" s="37">
        <f>K82+K83</f>
        <v>0</v>
      </c>
      <c r="L81" s="30">
        <f t="shared" si="7"/>
        <v>0</v>
      </c>
      <c r="M81" s="36">
        <f>M82+M83</f>
        <v>0</v>
      </c>
      <c r="N81" s="37">
        <f>N82+N83</f>
        <v>0</v>
      </c>
    </row>
    <row r="82" spans="1:14">
      <c r="A82" s="58">
        <v>2</v>
      </c>
      <c r="B82" s="58">
        <v>7</v>
      </c>
      <c r="C82" s="58">
        <v>1</v>
      </c>
      <c r="D82" s="58">
        <v>1</v>
      </c>
      <c r="E82" s="12" t="s">
        <v>47</v>
      </c>
      <c r="F82" s="30">
        <f t="shared" si="5"/>
        <v>0</v>
      </c>
      <c r="G82" s="44"/>
      <c r="H82" s="43"/>
      <c r="I82" s="30">
        <f t="shared" si="6"/>
        <v>0</v>
      </c>
      <c r="J82" s="44"/>
      <c r="K82" s="43"/>
      <c r="L82" s="30">
        <f t="shared" si="7"/>
        <v>0</v>
      </c>
      <c r="M82" s="44"/>
      <c r="N82" s="43"/>
    </row>
    <row r="83" spans="1:14">
      <c r="A83" s="58">
        <v>2</v>
      </c>
      <c r="B83" s="58">
        <v>7</v>
      </c>
      <c r="C83" s="58">
        <v>1</v>
      </c>
      <c r="D83" s="58">
        <v>2</v>
      </c>
      <c r="E83" s="12" t="s">
        <v>48</v>
      </c>
      <c r="F83" s="30">
        <f t="shared" si="5"/>
        <v>0</v>
      </c>
      <c r="G83" s="44"/>
      <c r="H83" s="43"/>
      <c r="I83" s="30">
        <f t="shared" si="6"/>
        <v>0</v>
      </c>
      <c r="J83" s="44"/>
      <c r="K83" s="43"/>
      <c r="L83" s="30">
        <f t="shared" si="7"/>
        <v>0</v>
      </c>
      <c r="M83" s="44"/>
      <c r="N83" s="43"/>
    </row>
    <row r="84" spans="1:14">
      <c r="A84" s="58">
        <v>2</v>
      </c>
      <c r="B84" s="58">
        <v>7</v>
      </c>
      <c r="C84" s="58">
        <v>2</v>
      </c>
      <c r="D84" s="58"/>
      <c r="E84" s="11" t="s">
        <v>46</v>
      </c>
      <c r="F84" s="30">
        <f t="shared" si="5"/>
        <v>0</v>
      </c>
      <c r="G84" s="36">
        <f>G85+G86</f>
        <v>0</v>
      </c>
      <c r="H84" s="37">
        <f>H85+H86</f>
        <v>0</v>
      </c>
      <c r="I84" s="30">
        <f t="shared" si="6"/>
        <v>0</v>
      </c>
      <c r="J84" s="36">
        <f>J85+J86</f>
        <v>0</v>
      </c>
      <c r="K84" s="37">
        <f>K85+K86</f>
        <v>0</v>
      </c>
      <c r="L84" s="30">
        <f t="shared" si="7"/>
        <v>0</v>
      </c>
      <c r="M84" s="36">
        <f>M85+M86</f>
        <v>0</v>
      </c>
      <c r="N84" s="37">
        <f>N85+N86</f>
        <v>0</v>
      </c>
    </row>
    <row r="85" spans="1:14">
      <c r="A85" s="58">
        <v>2</v>
      </c>
      <c r="B85" s="58">
        <v>7</v>
      </c>
      <c r="C85" s="58">
        <v>2</v>
      </c>
      <c r="D85" s="58">
        <v>1</v>
      </c>
      <c r="E85" s="12" t="s">
        <v>47</v>
      </c>
      <c r="F85" s="30">
        <f t="shared" si="5"/>
        <v>0</v>
      </c>
      <c r="G85" s="44"/>
      <c r="H85" s="43"/>
      <c r="I85" s="30">
        <f t="shared" si="6"/>
        <v>0</v>
      </c>
      <c r="J85" s="44"/>
      <c r="K85" s="43"/>
      <c r="L85" s="30">
        <f t="shared" si="7"/>
        <v>0</v>
      </c>
      <c r="M85" s="44"/>
      <c r="N85" s="43"/>
    </row>
    <row r="86" spans="1:14">
      <c r="A86" s="58">
        <v>2</v>
      </c>
      <c r="B86" s="58">
        <v>7</v>
      </c>
      <c r="C86" s="58">
        <v>2</v>
      </c>
      <c r="D86" s="58">
        <v>2</v>
      </c>
      <c r="E86" s="12" t="s">
        <v>48</v>
      </c>
      <c r="F86" s="30">
        <f t="shared" si="5"/>
        <v>0</v>
      </c>
      <c r="G86" s="44"/>
      <c r="H86" s="43"/>
      <c r="I86" s="30">
        <f t="shared" si="6"/>
        <v>0</v>
      </c>
      <c r="J86" s="44"/>
      <c r="K86" s="43"/>
      <c r="L86" s="30">
        <f t="shared" si="7"/>
        <v>0</v>
      </c>
      <c r="M86" s="44"/>
      <c r="N86" s="43"/>
    </row>
    <row r="87" spans="1:14" ht="22.5">
      <c r="A87" s="58">
        <v>2</v>
      </c>
      <c r="B87" s="58">
        <v>7</v>
      </c>
      <c r="C87" s="58">
        <v>3</v>
      </c>
      <c r="D87" s="58"/>
      <c r="E87" s="11" t="s">
        <v>49</v>
      </c>
      <c r="F87" s="30">
        <f t="shared" si="5"/>
        <v>2.2989999999999999</v>
      </c>
      <c r="G87" s="36">
        <f>G88+G89</f>
        <v>2.2989999999999999</v>
      </c>
      <c r="H87" s="37">
        <f>H88+H89</f>
        <v>0</v>
      </c>
      <c r="I87" s="30">
        <f t="shared" si="6"/>
        <v>3.62</v>
      </c>
      <c r="J87" s="36">
        <f>J88+J89</f>
        <v>3.62</v>
      </c>
      <c r="K87" s="37">
        <f>K88+K89</f>
        <v>0</v>
      </c>
      <c r="L87" s="30">
        <f t="shared" si="7"/>
        <v>0</v>
      </c>
      <c r="M87" s="36">
        <f>M88+M89</f>
        <v>0</v>
      </c>
      <c r="N87" s="37">
        <f>N88+N89</f>
        <v>0</v>
      </c>
    </row>
    <row r="88" spans="1:14">
      <c r="A88" s="58">
        <v>2</v>
      </c>
      <c r="B88" s="58">
        <v>7</v>
      </c>
      <c r="C88" s="58">
        <v>3</v>
      </c>
      <c r="D88" s="58">
        <v>1</v>
      </c>
      <c r="E88" s="12" t="s">
        <v>47</v>
      </c>
      <c r="F88" s="30">
        <f t="shared" si="5"/>
        <v>2.2989999999999999</v>
      </c>
      <c r="G88" s="44">
        <v>2.2989999999999999</v>
      </c>
      <c r="H88" s="43"/>
      <c r="I88" s="30">
        <f t="shared" si="6"/>
        <v>3.62</v>
      </c>
      <c r="J88" s="44">
        <v>3.62</v>
      </c>
      <c r="K88" s="43"/>
      <c r="L88" s="30">
        <f t="shared" si="7"/>
        <v>0</v>
      </c>
      <c r="M88" s="44">
        <v>0</v>
      </c>
      <c r="N88" s="43"/>
    </row>
    <row r="89" spans="1:14">
      <c r="A89" s="58">
        <v>2</v>
      </c>
      <c r="B89" s="58">
        <v>2</v>
      </c>
      <c r="C89" s="58">
        <v>3</v>
      </c>
      <c r="D89" s="58">
        <v>2</v>
      </c>
      <c r="E89" s="12" t="s">
        <v>48</v>
      </c>
      <c r="F89" s="30">
        <f t="shared" si="5"/>
        <v>0</v>
      </c>
      <c r="G89" s="44"/>
      <c r="H89" s="43"/>
      <c r="I89" s="30">
        <f t="shared" si="6"/>
        <v>0</v>
      </c>
      <c r="J89" s="44"/>
      <c r="K89" s="43"/>
      <c r="L89" s="30">
        <f t="shared" si="7"/>
        <v>0</v>
      </c>
      <c r="M89" s="44"/>
      <c r="N89" s="43"/>
    </row>
    <row r="90" spans="1:14">
      <c r="A90" s="58">
        <v>2</v>
      </c>
      <c r="B90" s="58">
        <v>8</v>
      </c>
      <c r="C90" s="58"/>
      <c r="D90" s="58"/>
      <c r="E90" s="10" t="s">
        <v>50</v>
      </c>
      <c r="F90" s="32">
        <f t="shared" si="5"/>
        <v>0</v>
      </c>
      <c r="G90" s="47">
        <f>G91+G92</f>
        <v>0</v>
      </c>
      <c r="H90" s="48">
        <f>H91+H92</f>
        <v>0</v>
      </c>
      <c r="I90" s="32">
        <f t="shared" si="6"/>
        <v>0</v>
      </c>
      <c r="J90" s="47">
        <f>J91+J92</f>
        <v>0</v>
      </c>
      <c r="K90" s="48">
        <f>K91+K92</f>
        <v>0</v>
      </c>
      <c r="L90" s="32">
        <f t="shared" si="7"/>
        <v>0</v>
      </c>
      <c r="M90" s="47">
        <f>M91+M92</f>
        <v>0</v>
      </c>
      <c r="N90" s="48">
        <f>N91+N92</f>
        <v>0</v>
      </c>
    </row>
    <row r="91" spans="1:14" ht="22.5">
      <c r="A91" s="58">
        <v>2</v>
      </c>
      <c r="B91" s="58">
        <v>8</v>
      </c>
      <c r="C91" s="58">
        <v>1</v>
      </c>
      <c r="D91" s="58">
        <v>1</v>
      </c>
      <c r="E91" s="11" t="s">
        <v>83</v>
      </c>
      <c r="F91" s="30">
        <f t="shared" si="5"/>
        <v>0</v>
      </c>
      <c r="G91" s="34"/>
      <c r="H91" s="35">
        <v>0</v>
      </c>
      <c r="I91" s="30">
        <f t="shared" si="6"/>
        <v>0</v>
      </c>
      <c r="J91" s="34"/>
      <c r="K91" s="35">
        <v>0</v>
      </c>
      <c r="L91" s="30">
        <f t="shared" si="7"/>
        <v>0</v>
      </c>
      <c r="M91" s="34"/>
      <c r="N91" s="35">
        <v>0</v>
      </c>
    </row>
    <row r="92" spans="1:14">
      <c r="A92" s="58">
        <v>2</v>
      </c>
      <c r="B92" s="58">
        <v>8</v>
      </c>
      <c r="C92" s="58">
        <v>2</v>
      </c>
      <c r="D92" s="58"/>
      <c r="E92" s="11" t="s">
        <v>51</v>
      </c>
      <c r="F92" s="30">
        <f t="shared" si="5"/>
        <v>0</v>
      </c>
      <c r="G92" s="36">
        <f>G93+G94</f>
        <v>0</v>
      </c>
      <c r="H92" s="37">
        <f>H93+H94</f>
        <v>0</v>
      </c>
      <c r="I92" s="30">
        <f t="shared" si="6"/>
        <v>0</v>
      </c>
      <c r="J92" s="36">
        <f>J93+J94</f>
        <v>0</v>
      </c>
      <c r="K92" s="37">
        <f>K93+K94</f>
        <v>0</v>
      </c>
      <c r="L92" s="30">
        <f t="shared" si="7"/>
        <v>0</v>
      </c>
      <c r="M92" s="36">
        <f>M93+M94</f>
        <v>0</v>
      </c>
      <c r="N92" s="37">
        <f>N93+N94</f>
        <v>0</v>
      </c>
    </row>
    <row r="93" spans="1:14">
      <c r="A93" s="58">
        <v>2</v>
      </c>
      <c r="B93" s="58">
        <v>8</v>
      </c>
      <c r="C93" s="58">
        <v>2</v>
      </c>
      <c r="D93" s="58">
        <v>1</v>
      </c>
      <c r="E93" s="12" t="s">
        <v>52</v>
      </c>
      <c r="F93" s="38">
        <f t="shared" si="5"/>
        <v>0</v>
      </c>
      <c r="G93" s="49">
        <v>0</v>
      </c>
      <c r="H93" s="50">
        <v>0</v>
      </c>
      <c r="I93" s="38">
        <f t="shared" si="6"/>
        <v>0</v>
      </c>
      <c r="J93" s="49">
        <v>0</v>
      </c>
      <c r="K93" s="50">
        <v>0</v>
      </c>
      <c r="L93" s="38">
        <f t="shared" si="7"/>
        <v>0</v>
      </c>
      <c r="M93" s="49">
        <v>0</v>
      </c>
      <c r="N93" s="50">
        <v>0</v>
      </c>
    </row>
    <row r="94" spans="1:14">
      <c r="A94" s="58">
        <v>2</v>
      </c>
      <c r="B94" s="58">
        <v>8</v>
      </c>
      <c r="C94" s="58">
        <v>2</v>
      </c>
      <c r="D94" s="58">
        <v>2</v>
      </c>
      <c r="E94" s="12" t="s">
        <v>84</v>
      </c>
      <c r="F94" s="30">
        <f>G94+H94</f>
        <v>0</v>
      </c>
      <c r="G94" s="44"/>
      <c r="H94" s="43"/>
      <c r="I94" s="30">
        <f t="shared" si="6"/>
        <v>0</v>
      </c>
      <c r="J94" s="44"/>
      <c r="K94" s="43"/>
      <c r="L94" s="30">
        <f t="shared" si="7"/>
        <v>0</v>
      </c>
      <c r="M94" s="44"/>
      <c r="N94" s="43"/>
    </row>
    <row r="95" spans="1:14">
      <c r="A95" s="58">
        <v>3</v>
      </c>
      <c r="B95" s="58">
        <v>1</v>
      </c>
      <c r="C95" s="58"/>
      <c r="D95" s="58"/>
      <c r="E95" s="15" t="s">
        <v>53</v>
      </c>
      <c r="F95" s="51">
        <f>G95+H95</f>
        <v>2.1</v>
      </c>
      <c r="G95" s="51">
        <v>2.1</v>
      </c>
      <c r="H95" s="51">
        <v>0</v>
      </c>
      <c r="I95" s="51">
        <f t="shared" si="6"/>
        <v>0</v>
      </c>
      <c r="J95" s="51">
        <v>0</v>
      </c>
      <c r="K95" s="51">
        <v>0</v>
      </c>
      <c r="L95" s="51">
        <f t="shared" si="7"/>
        <v>0</v>
      </c>
      <c r="M95" s="51">
        <v>0</v>
      </c>
      <c r="N95" s="51">
        <v>0</v>
      </c>
    </row>
    <row r="96" spans="1:14" ht="12.75" hidden="1" customHeight="1" thickTop="1" thickBot="1">
      <c r="A96" s="18"/>
      <c r="B96" s="18"/>
      <c r="C96" s="18"/>
      <c r="D96" s="18"/>
      <c r="E96" s="4" t="s">
        <v>85</v>
      </c>
    </row>
    <row r="97" spans="1:5" ht="12.75" hidden="1" customHeight="1" thickTop="1" thickBot="1">
      <c r="A97" s="19"/>
      <c r="B97" s="19"/>
      <c r="C97" s="19"/>
      <c r="D97" s="19"/>
      <c r="E97" s="2" t="s">
        <v>86</v>
      </c>
    </row>
    <row r="98" spans="1:5" ht="12.75" hidden="1" customHeight="1" thickTop="1" thickBot="1">
      <c r="A98" s="19"/>
      <c r="B98" s="19"/>
      <c r="C98" s="19"/>
      <c r="D98" s="19"/>
      <c r="E98" s="2" t="s">
        <v>87</v>
      </c>
    </row>
    <row r="99" spans="1:5" ht="12.75" hidden="1" customHeight="1" thickTop="1" thickBot="1">
      <c r="A99" s="20"/>
      <c r="B99" s="20"/>
      <c r="C99" s="20"/>
      <c r="D99" s="20"/>
      <c r="E99" s="3" t="s">
        <v>88</v>
      </c>
    </row>
    <row r="100" spans="1:5" ht="12.75" hidden="1" customHeight="1" thickTop="1" thickBot="1">
      <c r="A100" s="20"/>
      <c r="B100" s="20"/>
      <c r="C100" s="20"/>
      <c r="D100" s="20"/>
      <c r="E100" s="3" t="s">
        <v>89</v>
      </c>
    </row>
    <row r="101" spans="1:5" ht="12.75" hidden="1" customHeight="1" thickTop="1" thickBot="1">
      <c r="A101" s="20"/>
      <c r="B101" s="20"/>
      <c r="C101" s="20"/>
      <c r="D101" s="20"/>
      <c r="E101" s="3" t="s">
        <v>90</v>
      </c>
    </row>
    <row r="102" spans="1:5" ht="24" hidden="1" customHeight="1" thickTop="1" thickBot="1">
      <c r="A102" s="20"/>
      <c r="B102" s="20"/>
      <c r="C102" s="20"/>
      <c r="D102" s="20"/>
      <c r="E102" s="3" t="s">
        <v>91</v>
      </c>
    </row>
    <row r="103" spans="1:5" ht="12.75" hidden="1" customHeight="1" thickTop="1" thickBot="1">
      <c r="A103" s="18"/>
      <c r="B103" s="18"/>
      <c r="C103" s="18"/>
      <c r="D103" s="18"/>
      <c r="E103" s="4" t="s">
        <v>92</v>
      </c>
    </row>
    <row r="104" spans="1:5" ht="12.75" hidden="1" customHeight="1" thickTop="1" thickBot="1">
      <c r="A104" s="18"/>
      <c r="B104" s="18"/>
      <c r="C104" s="18"/>
      <c r="D104" s="18"/>
      <c r="E104" s="4" t="s">
        <v>54</v>
      </c>
    </row>
    <row r="105" spans="1:5" ht="12.75" hidden="1" customHeight="1" thickTop="1" thickBot="1">
      <c r="A105" s="19"/>
      <c r="B105" s="19"/>
      <c r="C105" s="19"/>
      <c r="D105" s="19"/>
      <c r="E105" s="2" t="s">
        <v>55</v>
      </c>
    </row>
    <row r="106" spans="1:5" ht="12.75" hidden="1" customHeight="1" thickTop="1" thickBot="1">
      <c r="A106" s="19"/>
      <c r="B106" s="19"/>
      <c r="C106" s="19"/>
      <c r="D106" s="19"/>
      <c r="E106" s="2" t="s">
        <v>93</v>
      </c>
    </row>
    <row r="107" spans="1:5" ht="12.75" hidden="1" customHeight="1" thickTop="1" thickBot="1">
      <c r="A107" s="19"/>
      <c r="B107" s="19"/>
      <c r="C107" s="19"/>
      <c r="D107" s="19"/>
      <c r="E107" s="2" t="s">
        <v>94</v>
      </c>
    </row>
    <row r="108" spans="1:5" ht="24" hidden="1" customHeight="1" thickTop="1" thickBot="1">
      <c r="A108" s="20"/>
      <c r="B108" s="20"/>
      <c r="C108" s="20"/>
      <c r="D108" s="20"/>
      <c r="E108" s="3" t="s">
        <v>95</v>
      </c>
    </row>
    <row r="109" spans="1:5" ht="12.75" hidden="1" customHeight="1" thickTop="1" thickBot="1">
      <c r="A109" s="20"/>
      <c r="B109" s="20"/>
      <c r="C109" s="20"/>
      <c r="D109" s="20"/>
      <c r="E109" s="3" t="s">
        <v>96</v>
      </c>
    </row>
    <row r="110" spans="1:5" ht="12.75" hidden="1" customHeight="1" thickTop="1" thickBot="1">
      <c r="A110" s="19"/>
      <c r="B110" s="19"/>
      <c r="C110" s="19"/>
      <c r="D110" s="19"/>
      <c r="E110" s="2" t="s">
        <v>97</v>
      </c>
    </row>
    <row r="111" spans="1:5" ht="12" hidden="1" customHeight="1" thickTop="1">
      <c r="A111" s="21"/>
      <c r="B111" s="21"/>
      <c r="C111" s="21"/>
      <c r="D111" s="21"/>
      <c r="E111" s="5" t="s">
        <v>98</v>
      </c>
    </row>
    <row r="112" spans="1:5" ht="11.25" hidden="1" customHeight="1">
      <c r="A112" s="18"/>
      <c r="B112" s="18"/>
      <c r="C112" s="18"/>
      <c r="D112" s="18"/>
      <c r="E112" s="4" t="s">
        <v>57</v>
      </c>
    </row>
    <row r="113" spans="1:5" ht="11.25" hidden="1" customHeight="1">
      <c r="A113" s="18"/>
      <c r="B113" s="18"/>
      <c r="C113" s="18"/>
      <c r="D113" s="18"/>
      <c r="E113" s="4" t="s">
        <v>102</v>
      </c>
    </row>
    <row r="114" spans="1:5" ht="22.5" hidden="1" customHeight="1">
      <c r="A114" s="18"/>
      <c r="B114" s="18"/>
      <c r="C114" s="18"/>
      <c r="D114" s="18"/>
      <c r="E114" s="6" t="s">
        <v>103</v>
      </c>
    </row>
    <row r="115" spans="1:5" ht="11.25" hidden="1" customHeight="1">
      <c r="A115" s="21"/>
      <c r="B115" s="21"/>
      <c r="C115" s="21"/>
      <c r="D115" s="21"/>
      <c r="E115" s="5" t="s">
        <v>56</v>
      </c>
    </row>
    <row r="116" spans="1:5" ht="11.25" hidden="1" customHeight="1">
      <c r="A116" s="18"/>
      <c r="B116" s="18"/>
      <c r="C116" s="18"/>
      <c r="D116" s="18"/>
      <c r="E116" s="4" t="s">
        <v>57</v>
      </c>
    </row>
    <row r="117" spans="1:5" ht="11.25" hidden="1" customHeight="1">
      <c r="A117" s="19"/>
      <c r="B117" s="19"/>
      <c r="C117" s="19"/>
      <c r="D117" s="19"/>
      <c r="E117" s="2" t="s">
        <v>104</v>
      </c>
    </row>
    <row r="118" spans="1:5" ht="11.25" hidden="1" customHeight="1">
      <c r="A118" s="19"/>
      <c r="B118" s="19"/>
      <c r="C118" s="19"/>
      <c r="D118" s="19"/>
      <c r="E118" s="2" t="s">
        <v>105</v>
      </c>
    </row>
    <row r="119" spans="1:5" ht="11.25" hidden="1" customHeight="1">
      <c r="A119" s="19"/>
      <c r="B119" s="19"/>
      <c r="C119" s="19"/>
      <c r="D119" s="19"/>
      <c r="E119" s="2" t="s">
        <v>99</v>
      </c>
    </row>
    <row r="120" spans="1:5" ht="22.5" hidden="1" customHeight="1">
      <c r="A120" s="19"/>
      <c r="B120" s="19"/>
      <c r="C120" s="19"/>
      <c r="D120" s="19"/>
      <c r="E120" s="2" t="s">
        <v>106</v>
      </c>
    </row>
    <row r="121" spans="1:5" ht="11.25" hidden="1" customHeight="1">
      <c r="A121" s="19"/>
      <c r="B121" s="19"/>
      <c r="C121" s="19"/>
      <c r="D121" s="19"/>
      <c r="E121" s="2" t="s">
        <v>100</v>
      </c>
    </row>
    <row r="122" spans="1:5" ht="11.25" hidden="1" customHeight="1">
      <c r="A122" s="19"/>
      <c r="B122" s="19"/>
      <c r="C122" s="19"/>
      <c r="D122" s="19"/>
      <c r="E122" s="2" t="s">
        <v>101</v>
      </c>
    </row>
    <row r="123" spans="1:5" ht="11.25" hidden="1" customHeight="1">
      <c r="A123" s="19"/>
      <c r="B123" s="19"/>
      <c r="C123" s="19"/>
      <c r="D123" s="19"/>
      <c r="E123" s="2" t="s">
        <v>58</v>
      </c>
    </row>
    <row r="124" spans="1:5" ht="11.25" hidden="1" customHeight="1">
      <c r="A124" s="18"/>
      <c r="B124" s="18"/>
      <c r="C124" s="18"/>
      <c r="D124" s="18"/>
      <c r="E124" s="4" t="s">
        <v>102</v>
      </c>
    </row>
    <row r="125" spans="1:5" ht="11.25" hidden="1" customHeight="1">
      <c r="A125" s="19"/>
      <c r="B125" s="19"/>
      <c r="C125" s="19"/>
      <c r="D125" s="19"/>
      <c r="E125" s="2" t="s">
        <v>104</v>
      </c>
    </row>
    <row r="126" spans="1:5" ht="11.25" hidden="1" customHeight="1">
      <c r="A126" s="19"/>
      <c r="B126" s="19"/>
      <c r="C126" s="19"/>
      <c r="D126" s="19"/>
      <c r="E126" s="2" t="s">
        <v>105</v>
      </c>
    </row>
    <row r="127" spans="1:5" ht="11.25" hidden="1" customHeight="1">
      <c r="A127" s="19"/>
      <c r="B127" s="19"/>
      <c r="C127" s="19"/>
      <c r="D127" s="19"/>
      <c r="E127" s="2" t="s">
        <v>99</v>
      </c>
    </row>
    <row r="128" spans="1:5" ht="22.5" hidden="1" customHeight="1">
      <c r="A128" s="19"/>
      <c r="B128" s="19"/>
      <c r="C128" s="19"/>
      <c r="D128" s="19"/>
      <c r="E128" s="2" t="s">
        <v>106</v>
      </c>
    </row>
    <row r="129" spans="1:5" ht="11.25" hidden="1" customHeight="1">
      <c r="A129" s="19"/>
      <c r="B129" s="19"/>
      <c r="C129" s="19"/>
      <c r="D129" s="19"/>
      <c r="E129" s="2" t="s">
        <v>107</v>
      </c>
    </row>
    <row r="130" spans="1:5" ht="11.25" hidden="1" customHeight="1">
      <c r="A130" s="19"/>
      <c r="B130" s="19"/>
      <c r="C130" s="19"/>
      <c r="D130" s="19"/>
      <c r="E130" s="2" t="s">
        <v>101</v>
      </c>
    </row>
    <row r="131" spans="1:5" ht="11.25" hidden="1" customHeight="1">
      <c r="A131" s="19"/>
      <c r="B131" s="19"/>
      <c r="C131" s="19"/>
      <c r="D131" s="19"/>
      <c r="E131" s="2" t="s">
        <v>58</v>
      </c>
    </row>
    <row r="133" spans="1:5">
      <c r="E133" s="1" t="s">
        <v>139</v>
      </c>
    </row>
    <row r="134" spans="1:5" ht="15">
      <c r="A134" s="23"/>
      <c r="B134" s="23"/>
      <c r="C134" s="23"/>
      <c r="D134" s="23"/>
      <c r="E134" s="104" t="s">
        <v>140</v>
      </c>
    </row>
    <row r="136" spans="1:5" ht="14.25">
      <c r="A136" s="24"/>
      <c r="B136" s="24"/>
      <c r="C136" s="24"/>
      <c r="D136" s="24"/>
      <c r="E136"/>
    </row>
    <row r="137" spans="1:5" ht="15">
      <c r="A137" s="25"/>
      <c r="B137" s="25"/>
      <c r="C137" s="25"/>
      <c r="D137" s="25"/>
      <c r="E137" s="16"/>
    </row>
  </sheetData>
  <mergeCells count="19">
    <mergeCell ref="M1:N1"/>
    <mergeCell ref="M4:N4"/>
    <mergeCell ref="F3:H3"/>
    <mergeCell ref="F4:F5"/>
    <mergeCell ref="G4:H4"/>
    <mergeCell ref="A2:N2"/>
    <mergeCell ref="I3:K3"/>
    <mergeCell ref="I4:I5"/>
    <mergeCell ref="J4:K4"/>
    <mergeCell ref="L3:N3"/>
    <mergeCell ref="L4:L5"/>
    <mergeCell ref="A12:D12"/>
    <mergeCell ref="A3:E5"/>
    <mergeCell ref="A6:E6"/>
    <mergeCell ref="A7:E7"/>
    <mergeCell ref="A8:E8"/>
    <mergeCell ref="A9:E9"/>
    <mergeCell ref="A10:E10"/>
    <mergeCell ref="A11:E11"/>
  </mergeCells>
  <pageMargins left="0.43307086614173229" right="0" top="0.51181102362204722" bottom="0.51181102362204722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N13" sqref="N13"/>
    </sheetView>
  </sheetViews>
  <sheetFormatPr defaultRowHeight="21.75" customHeight="1"/>
  <cols>
    <col min="1" max="1" width="37.125" customWidth="1"/>
    <col min="2" max="2" width="6.125" customWidth="1"/>
    <col min="4" max="4" width="12.375" customWidth="1"/>
    <col min="5" max="5" width="10.25" customWidth="1"/>
    <col min="6" max="6" width="6.375" customWidth="1"/>
    <col min="8" max="8" width="12.625" customWidth="1"/>
    <col min="9" max="9" width="10" customWidth="1"/>
    <col min="10" max="10" width="6.125" customWidth="1"/>
    <col min="12" max="12" width="9.75" customWidth="1"/>
    <col min="13" max="13" width="9.875" customWidth="1"/>
  </cols>
  <sheetData>
    <row r="1" spans="1:13" ht="21.75" customHeight="1">
      <c r="L1" s="145" t="s">
        <v>133</v>
      </c>
      <c r="M1" s="145"/>
    </row>
    <row r="2" spans="1:13" ht="21.75" customHeight="1">
      <c r="A2" s="136" t="s">
        <v>128</v>
      </c>
      <c r="B2" s="138" t="s">
        <v>110</v>
      </c>
      <c r="C2" s="147" t="s">
        <v>137</v>
      </c>
      <c r="D2" s="148"/>
      <c r="E2" s="148"/>
      <c r="F2" s="138" t="s">
        <v>110</v>
      </c>
      <c r="G2" s="147" t="s">
        <v>131</v>
      </c>
      <c r="H2" s="148"/>
      <c r="I2" s="148"/>
      <c r="J2" s="138" t="s">
        <v>110</v>
      </c>
      <c r="K2" s="140" t="s">
        <v>138</v>
      </c>
      <c r="L2" s="140"/>
      <c r="M2" s="140"/>
    </row>
    <row r="3" spans="1:13" ht="26.25" customHeight="1">
      <c r="A3" s="137"/>
      <c r="B3" s="139"/>
      <c r="C3" s="141" t="s">
        <v>8</v>
      </c>
      <c r="D3" s="143" t="s">
        <v>111</v>
      </c>
      <c r="E3" s="144"/>
      <c r="F3" s="139"/>
      <c r="G3" s="141" t="s">
        <v>8</v>
      </c>
      <c r="H3" s="143" t="s">
        <v>111</v>
      </c>
      <c r="I3" s="144"/>
      <c r="J3" s="139"/>
      <c r="K3" s="141" t="s">
        <v>8</v>
      </c>
      <c r="L3" s="143" t="s">
        <v>111</v>
      </c>
      <c r="M3" s="144"/>
    </row>
    <row r="4" spans="1:13" ht="42" customHeight="1">
      <c r="A4" s="137"/>
      <c r="B4" s="139"/>
      <c r="C4" s="142"/>
      <c r="D4" s="66" t="s">
        <v>112</v>
      </c>
      <c r="E4" s="66" t="s">
        <v>113</v>
      </c>
      <c r="F4" s="139"/>
      <c r="G4" s="142"/>
      <c r="H4" s="66" t="s">
        <v>112</v>
      </c>
      <c r="I4" s="66" t="s">
        <v>113</v>
      </c>
      <c r="J4" s="139"/>
      <c r="K4" s="142"/>
      <c r="L4" s="66" t="s">
        <v>112</v>
      </c>
      <c r="M4" s="66" t="s">
        <v>113</v>
      </c>
    </row>
    <row r="5" spans="1:13" ht="21.75" customHeight="1">
      <c r="A5" s="75" t="s">
        <v>139</v>
      </c>
      <c r="B5" s="76">
        <v>1</v>
      </c>
      <c r="C5" s="76">
        <v>2128</v>
      </c>
      <c r="D5" s="76">
        <v>2128</v>
      </c>
      <c r="E5" s="82">
        <v>20754</v>
      </c>
      <c r="F5" s="76">
        <v>1</v>
      </c>
      <c r="G5" s="76">
        <v>2339</v>
      </c>
      <c r="H5" s="76">
        <v>2339</v>
      </c>
      <c r="I5" s="82">
        <f>H5*12</f>
        <v>28068</v>
      </c>
      <c r="J5" s="76">
        <v>1</v>
      </c>
      <c r="K5" s="82">
        <v>2573</v>
      </c>
      <c r="L5" s="76">
        <f>J5*K5</f>
        <v>2573</v>
      </c>
      <c r="M5" s="82">
        <f>L5*12</f>
        <v>30876</v>
      </c>
    </row>
    <row r="6" spans="1:13" ht="21.75" customHeight="1">
      <c r="A6" s="75" t="s">
        <v>140</v>
      </c>
      <c r="B6" s="76">
        <v>1</v>
      </c>
      <c r="C6" s="76">
        <v>1330</v>
      </c>
      <c r="D6" s="76">
        <v>1330</v>
      </c>
      <c r="E6" s="82">
        <v>13428</v>
      </c>
      <c r="F6" s="76">
        <v>1</v>
      </c>
      <c r="G6" s="76">
        <v>1462</v>
      </c>
      <c r="H6" s="76">
        <v>1462</v>
      </c>
      <c r="I6" s="82">
        <f t="shared" ref="I6:I14" si="0">H6*12</f>
        <v>17544</v>
      </c>
      <c r="J6" s="76">
        <v>1</v>
      </c>
      <c r="K6" s="82">
        <v>1608</v>
      </c>
      <c r="L6" s="76">
        <f t="shared" ref="L6:L20" si="1">J6*K6</f>
        <v>1608</v>
      </c>
      <c r="M6" s="82">
        <f t="shared" ref="M6:M15" si="2">L6*12</f>
        <v>19296</v>
      </c>
    </row>
    <row r="7" spans="1:13" ht="28.5" customHeight="1">
      <c r="A7" s="77" t="s">
        <v>141</v>
      </c>
      <c r="B7" s="76">
        <v>1</v>
      </c>
      <c r="C7" s="76">
        <v>1330</v>
      </c>
      <c r="D7" s="76">
        <v>1330</v>
      </c>
      <c r="E7" s="82">
        <v>13968</v>
      </c>
      <c r="F7" s="76">
        <v>1</v>
      </c>
      <c r="G7" s="76">
        <v>1462</v>
      </c>
      <c r="H7" s="76">
        <v>1462</v>
      </c>
      <c r="I7" s="82">
        <f t="shared" si="0"/>
        <v>17544</v>
      </c>
      <c r="J7" s="76">
        <v>1</v>
      </c>
      <c r="K7" s="82">
        <v>1608</v>
      </c>
      <c r="L7" s="76">
        <f t="shared" si="1"/>
        <v>1608</v>
      </c>
      <c r="M7" s="82">
        <f t="shared" si="2"/>
        <v>19296</v>
      </c>
    </row>
    <row r="8" spans="1:13" ht="29.25" customHeight="1">
      <c r="A8" s="78" t="s">
        <v>142</v>
      </c>
      <c r="B8" s="76">
        <v>1</v>
      </c>
      <c r="C8" s="76">
        <v>1330</v>
      </c>
      <c r="D8" s="76">
        <v>1330</v>
      </c>
      <c r="E8" s="82">
        <v>13428</v>
      </c>
      <c r="F8" s="76">
        <v>1</v>
      </c>
      <c r="G8" s="76">
        <v>1462</v>
      </c>
      <c r="H8" s="76">
        <v>1462</v>
      </c>
      <c r="I8" s="82">
        <f t="shared" si="0"/>
        <v>17544</v>
      </c>
      <c r="J8" s="76">
        <v>1</v>
      </c>
      <c r="K8" s="82">
        <v>1608</v>
      </c>
      <c r="L8" s="76">
        <f t="shared" si="1"/>
        <v>1608</v>
      </c>
      <c r="M8" s="82">
        <f t="shared" si="2"/>
        <v>19296</v>
      </c>
    </row>
    <row r="9" spans="1:13" ht="21.75" customHeight="1">
      <c r="A9" s="79" t="s">
        <v>143</v>
      </c>
      <c r="B9" s="76">
        <v>1</v>
      </c>
      <c r="C9" s="76">
        <v>665</v>
      </c>
      <c r="D9" s="76">
        <v>665</v>
      </c>
      <c r="E9" s="82">
        <v>6186</v>
      </c>
      <c r="F9" s="76">
        <v>1</v>
      </c>
      <c r="G9" s="76">
        <v>731</v>
      </c>
      <c r="H9" s="76">
        <v>731</v>
      </c>
      <c r="I9" s="82">
        <f t="shared" si="0"/>
        <v>8772</v>
      </c>
      <c r="J9" s="76">
        <v>1</v>
      </c>
      <c r="K9" s="82">
        <v>804</v>
      </c>
      <c r="L9" s="76">
        <f t="shared" si="1"/>
        <v>804</v>
      </c>
      <c r="M9" s="82">
        <f t="shared" si="2"/>
        <v>9648</v>
      </c>
    </row>
    <row r="10" spans="1:13" ht="21.75" customHeight="1">
      <c r="A10" s="79" t="s">
        <v>144</v>
      </c>
      <c r="B10" s="76">
        <v>1</v>
      </c>
      <c r="C10" s="76">
        <v>1330</v>
      </c>
      <c r="D10" s="76">
        <v>1330</v>
      </c>
      <c r="E10" s="82">
        <v>12270</v>
      </c>
      <c r="F10" s="76">
        <v>1</v>
      </c>
      <c r="G10" s="76">
        <v>1462</v>
      </c>
      <c r="H10" s="76">
        <v>1462</v>
      </c>
      <c r="I10" s="82">
        <f t="shared" si="0"/>
        <v>17544</v>
      </c>
      <c r="J10" s="76">
        <v>1</v>
      </c>
      <c r="K10" s="82">
        <v>1608</v>
      </c>
      <c r="L10" s="76">
        <f t="shared" si="1"/>
        <v>1608</v>
      </c>
      <c r="M10" s="82">
        <f t="shared" si="2"/>
        <v>19296</v>
      </c>
    </row>
    <row r="11" spans="1:13" ht="21.75" customHeight="1">
      <c r="A11" s="79" t="s">
        <v>145</v>
      </c>
      <c r="B11" s="76">
        <v>1</v>
      </c>
      <c r="C11" s="76">
        <v>930</v>
      </c>
      <c r="D11" s="76">
        <v>930</v>
      </c>
      <c r="E11" s="82">
        <v>7578</v>
      </c>
      <c r="F11" s="76">
        <v>1</v>
      </c>
      <c r="G11" s="76">
        <v>1022</v>
      </c>
      <c r="H11" s="76">
        <v>1022</v>
      </c>
      <c r="I11" s="82">
        <f t="shared" si="0"/>
        <v>12264</v>
      </c>
      <c r="J11" s="76">
        <v>1</v>
      </c>
      <c r="K11" s="82">
        <v>1124</v>
      </c>
      <c r="L11" s="76">
        <f t="shared" si="1"/>
        <v>1124</v>
      </c>
      <c r="M11" s="82">
        <f t="shared" si="2"/>
        <v>13488</v>
      </c>
    </row>
    <row r="12" spans="1:13" ht="22.5" customHeight="1">
      <c r="A12" s="79" t="s">
        <v>146</v>
      </c>
      <c r="B12" s="76">
        <v>0</v>
      </c>
      <c r="C12" s="76">
        <v>0</v>
      </c>
      <c r="D12" s="76">
        <v>0</v>
      </c>
      <c r="E12" s="82">
        <f t="shared" ref="E12" si="3">D12*12</f>
        <v>0</v>
      </c>
      <c r="F12" s="76"/>
      <c r="G12" s="76">
        <v>0</v>
      </c>
      <c r="H12" s="76">
        <v>0</v>
      </c>
      <c r="I12" s="82">
        <f t="shared" si="0"/>
        <v>0</v>
      </c>
      <c r="J12" s="76">
        <v>0</v>
      </c>
      <c r="K12" s="82"/>
      <c r="L12" s="76">
        <f t="shared" si="1"/>
        <v>0</v>
      </c>
      <c r="M12" s="82">
        <f t="shared" si="2"/>
        <v>0</v>
      </c>
    </row>
    <row r="13" spans="1:13" ht="21.75" customHeight="1">
      <c r="A13" s="79" t="s">
        <v>147</v>
      </c>
      <c r="B13" s="76">
        <v>0</v>
      </c>
      <c r="C13" s="76">
        <v>997.5</v>
      </c>
      <c r="D13" s="76">
        <v>997.5</v>
      </c>
      <c r="E13" s="82">
        <v>5985</v>
      </c>
      <c r="F13" s="76">
        <v>1</v>
      </c>
      <c r="G13" s="76">
        <v>1096</v>
      </c>
      <c r="H13" s="76">
        <v>548</v>
      </c>
      <c r="I13" s="82">
        <f t="shared" si="0"/>
        <v>6576</v>
      </c>
      <c r="J13" s="76">
        <v>1</v>
      </c>
      <c r="K13" s="82">
        <v>603</v>
      </c>
      <c r="L13" s="76">
        <f t="shared" si="1"/>
        <v>603</v>
      </c>
      <c r="M13" s="82">
        <f t="shared" si="2"/>
        <v>7236</v>
      </c>
    </row>
    <row r="14" spans="1:13" ht="21.75" customHeight="1">
      <c r="A14" s="79" t="s">
        <v>0</v>
      </c>
      <c r="B14" s="76">
        <v>7</v>
      </c>
      <c r="C14" s="83">
        <f>SUM(C5:C13)</f>
        <v>10040.5</v>
      </c>
      <c r="D14" s="84">
        <f>SUM(D5:D13)</f>
        <v>10040.5</v>
      </c>
      <c r="E14" s="83">
        <f>SUM(E5:E13)</f>
        <v>93597</v>
      </c>
      <c r="F14" s="84">
        <v>8</v>
      </c>
      <c r="G14" s="84">
        <f>SUM(G5:G13)</f>
        <v>11036</v>
      </c>
      <c r="H14" s="84">
        <f>SUM(H5:H13)</f>
        <v>10488</v>
      </c>
      <c r="I14" s="83">
        <f t="shared" si="0"/>
        <v>125856</v>
      </c>
      <c r="J14" s="76">
        <v>8</v>
      </c>
      <c r="K14" s="82">
        <f>SUM(K5:K13)</f>
        <v>11536</v>
      </c>
      <c r="L14" s="76">
        <f>SUM(L5:L13)</f>
        <v>11536</v>
      </c>
      <c r="M14" s="82">
        <f t="shared" si="2"/>
        <v>138432</v>
      </c>
    </row>
    <row r="15" spans="1:13" ht="21.75" customHeight="1">
      <c r="A15" s="80" t="s">
        <v>148</v>
      </c>
      <c r="B15" s="76"/>
      <c r="C15" s="82"/>
      <c r="D15" s="76"/>
      <c r="E15" s="82"/>
      <c r="F15" s="76"/>
      <c r="G15" s="82"/>
      <c r="H15" s="82"/>
      <c r="I15" s="82"/>
      <c r="J15" s="76"/>
      <c r="K15" s="82"/>
      <c r="L15" s="76">
        <f t="shared" si="1"/>
        <v>0</v>
      </c>
      <c r="M15" s="82">
        <f t="shared" si="2"/>
        <v>0</v>
      </c>
    </row>
    <row r="16" spans="1:13" ht="21.75" customHeight="1">
      <c r="A16" s="78" t="s">
        <v>149</v>
      </c>
      <c r="B16" s="76">
        <v>1</v>
      </c>
      <c r="C16" s="76">
        <v>665</v>
      </c>
      <c r="D16" s="76">
        <v>665</v>
      </c>
      <c r="E16" s="82">
        <v>7980</v>
      </c>
      <c r="F16" s="76">
        <v>1</v>
      </c>
      <c r="G16" s="76">
        <v>731</v>
      </c>
      <c r="H16" s="76">
        <v>731</v>
      </c>
      <c r="I16" s="76">
        <f>H16*12</f>
        <v>8772</v>
      </c>
      <c r="J16" s="76">
        <v>1</v>
      </c>
      <c r="K16" s="82">
        <v>804</v>
      </c>
      <c r="L16" s="76">
        <f t="shared" si="1"/>
        <v>804</v>
      </c>
      <c r="M16" s="82">
        <f>L16*12</f>
        <v>9648</v>
      </c>
    </row>
    <row r="17" spans="1:13" ht="21.75" customHeight="1">
      <c r="A17" s="78" t="s">
        <v>150</v>
      </c>
      <c r="B17" s="76">
        <v>1</v>
      </c>
      <c r="C17" s="76">
        <v>665</v>
      </c>
      <c r="D17" s="76">
        <v>665</v>
      </c>
      <c r="E17" s="82">
        <v>7980</v>
      </c>
      <c r="F17" s="76">
        <v>1</v>
      </c>
      <c r="G17" s="76">
        <v>731</v>
      </c>
      <c r="H17" s="76">
        <v>731</v>
      </c>
      <c r="I17" s="76">
        <f t="shared" ref="I17:I20" si="4">H17*12</f>
        <v>8772</v>
      </c>
      <c r="J17" s="76">
        <v>1</v>
      </c>
      <c r="K17" s="82">
        <v>804</v>
      </c>
      <c r="L17" s="76">
        <f t="shared" si="1"/>
        <v>804</v>
      </c>
      <c r="M17" s="82">
        <f t="shared" ref="M17:M21" si="5">L17*12</f>
        <v>9648</v>
      </c>
    </row>
    <row r="18" spans="1:13" ht="21.75" customHeight="1">
      <c r="A18" s="78" t="s">
        <v>151</v>
      </c>
      <c r="B18" s="76">
        <v>1</v>
      </c>
      <c r="C18" s="76">
        <v>665</v>
      </c>
      <c r="D18" s="76">
        <v>665</v>
      </c>
      <c r="E18" s="82">
        <v>7980</v>
      </c>
      <c r="F18" s="76">
        <v>1</v>
      </c>
      <c r="G18" s="76">
        <v>731</v>
      </c>
      <c r="H18" s="76">
        <v>731</v>
      </c>
      <c r="I18" s="76">
        <f t="shared" si="4"/>
        <v>8772</v>
      </c>
      <c r="J18" s="76">
        <v>1</v>
      </c>
      <c r="K18" s="82">
        <v>804</v>
      </c>
      <c r="L18" s="76">
        <f t="shared" si="1"/>
        <v>804</v>
      </c>
      <c r="M18" s="82">
        <f t="shared" si="5"/>
        <v>9648</v>
      </c>
    </row>
    <row r="19" spans="1:13" ht="21.75" customHeight="1">
      <c r="A19" s="81" t="s">
        <v>152</v>
      </c>
      <c r="B19" s="76">
        <v>1</v>
      </c>
      <c r="C19" s="102">
        <v>330</v>
      </c>
      <c r="D19" s="102">
        <v>330</v>
      </c>
      <c r="E19" s="82">
        <v>3960</v>
      </c>
      <c r="F19" s="76">
        <v>1</v>
      </c>
      <c r="G19" s="102">
        <v>363</v>
      </c>
      <c r="H19" s="102">
        <v>363</v>
      </c>
      <c r="I19" s="76">
        <f t="shared" si="4"/>
        <v>4356</v>
      </c>
      <c r="J19" s="76">
        <v>1</v>
      </c>
      <c r="K19" s="82">
        <v>400</v>
      </c>
      <c r="L19" s="76">
        <f t="shared" si="1"/>
        <v>400</v>
      </c>
      <c r="M19" s="82">
        <f t="shared" si="5"/>
        <v>4800</v>
      </c>
    </row>
    <row r="20" spans="1:13" ht="21.75" customHeight="1">
      <c r="A20" s="81" t="s">
        <v>153</v>
      </c>
      <c r="B20" s="76">
        <v>1</v>
      </c>
      <c r="C20" s="102">
        <v>550</v>
      </c>
      <c r="D20" s="102">
        <v>550</v>
      </c>
      <c r="E20" s="82">
        <v>6600</v>
      </c>
      <c r="F20" s="76">
        <v>1</v>
      </c>
      <c r="G20" s="102">
        <v>604</v>
      </c>
      <c r="H20" s="102">
        <v>604</v>
      </c>
      <c r="I20" s="76">
        <f t="shared" si="4"/>
        <v>7248</v>
      </c>
      <c r="J20" s="76">
        <v>1</v>
      </c>
      <c r="K20" s="82">
        <v>665</v>
      </c>
      <c r="L20" s="76">
        <f t="shared" si="1"/>
        <v>665</v>
      </c>
      <c r="M20" s="82">
        <f t="shared" si="5"/>
        <v>7980</v>
      </c>
    </row>
    <row r="21" spans="1:13" ht="21.75" customHeight="1">
      <c r="A21" s="67"/>
      <c r="B21" s="102">
        <v>5</v>
      </c>
      <c r="C21" s="86">
        <f>SUM(C16:C20)</f>
        <v>2875</v>
      </c>
      <c r="D21" s="87">
        <f>SUM(D16:D20)</f>
        <v>2875</v>
      </c>
      <c r="E21" s="86">
        <f>SUM(E16:E20)</f>
        <v>34500</v>
      </c>
      <c r="F21" s="87">
        <v>5</v>
      </c>
      <c r="G21" s="86">
        <f>SUM(G16:G20)</f>
        <v>3160</v>
      </c>
      <c r="H21" s="86">
        <f>SUM(H16:H20)</f>
        <v>3160</v>
      </c>
      <c r="I21" s="86">
        <f>SUM(I16:I20)</f>
        <v>37920</v>
      </c>
      <c r="J21" s="102">
        <v>5</v>
      </c>
      <c r="K21" s="103">
        <f>SUM(K16:K20)</f>
        <v>3477</v>
      </c>
      <c r="L21" s="76">
        <f>SUM(L16:L20)</f>
        <v>3477</v>
      </c>
      <c r="M21" s="82">
        <f t="shared" si="5"/>
        <v>41724</v>
      </c>
    </row>
    <row r="22" spans="1:13" ht="21.75" customHeight="1">
      <c r="A22" s="68" t="s">
        <v>125</v>
      </c>
      <c r="B22" s="89"/>
      <c r="C22" s="88">
        <v>12915.5</v>
      </c>
      <c r="D22" s="89">
        <v>12915.5</v>
      </c>
      <c r="E22" s="93">
        <v>128097</v>
      </c>
      <c r="F22" s="94">
        <v>13</v>
      </c>
      <c r="G22" s="95">
        <v>14196</v>
      </c>
      <c r="H22" s="96">
        <v>13648</v>
      </c>
      <c r="I22" s="93">
        <v>163776</v>
      </c>
      <c r="J22" s="89">
        <v>13</v>
      </c>
      <c r="K22" s="88">
        <f>K14+K21</f>
        <v>15013</v>
      </c>
      <c r="L22" s="89">
        <f>L14+L21</f>
        <v>15013</v>
      </c>
      <c r="M22" s="82">
        <f>M14+M21</f>
        <v>180156</v>
      </c>
    </row>
    <row r="23" spans="1:13" ht="21.75" customHeight="1">
      <c r="B23" s="61"/>
      <c r="C23" s="90"/>
      <c r="D23" s="91"/>
      <c r="E23" s="97"/>
      <c r="F23" s="91"/>
      <c r="G23" s="90"/>
      <c r="H23" s="91"/>
      <c r="I23" s="92"/>
    </row>
    <row r="24" spans="1:13" ht="21.75" customHeight="1">
      <c r="B24" s="146" t="s">
        <v>126</v>
      </c>
      <c r="C24" s="146"/>
      <c r="D24" s="146"/>
      <c r="E24" s="146"/>
      <c r="F24" s="146"/>
    </row>
    <row r="26" spans="1:13" ht="21.75" customHeight="1">
      <c r="B26" s="146" t="s">
        <v>127</v>
      </c>
      <c r="C26" s="146"/>
      <c r="D26" s="146"/>
      <c r="E26" s="146"/>
      <c r="F26" s="146"/>
    </row>
    <row r="27" spans="1:13" ht="21.75" customHeight="1">
      <c r="B27" s="61"/>
      <c r="C27" s="69"/>
      <c r="D27" s="69"/>
      <c r="E27" s="70"/>
      <c r="F27" s="71"/>
      <c r="G27" s="72"/>
      <c r="H27" s="73"/>
      <c r="I27" s="73"/>
      <c r="J27" s="71"/>
      <c r="K27" s="72"/>
      <c r="L27" s="73"/>
      <c r="M27" s="73"/>
    </row>
    <row r="28" spans="1:13" ht="21.75" customHeight="1">
      <c r="A28" s="63"/>
      <c r="B28" s="65"/>
    </row>
    <row r="29" spans="1:13" ht="21.75" customHeight="1">
      <c r="A29" s="63"/>
      <c r="B29" s="65"/>
    </row>
    <row r="30" spans="1:13" ht="21.75" customHeight="1">
      <c r="A30" s="63"/>
      <c r="B30" s="64"/>
    </row>
    <row r="31" spans="1:13" s="61" customFormat="1" ht="23.25" customHeight="1">
      <c r="B31" s="62"/>
    </row>
    <row r="32" spans="1:13" ht="19.5" customHeight="1"/>
  </sheetData>
  <mergeCells count="16">
    <mergeCell ref="L1:M1"/>
    <mergeCell ref="B24:F24"/>
    <mergeCell ref="B26:F26"/>
    <mergeCell ref="C2:E2"/>
    <mergeCell ref="F2:F4"/>
    <mergeCell ref="G2:I2"/>
    <mergeCell ref="A2:A4"/>
    <mergeCell ref="B2:B4"/>
    <mergeCell ref="J2:J4"/>
    <mergeCell ref="K2:M2"/>
    <mergeCell ref="C3:C4"/>
    <mergeCell ref="D3:E3"/>
    <mergeCell ref="G3:G4"/>
    <mergeCell ref="H3:I3"/>
    <mergeCell ref="K3:K4"/>
    <mergeCell ref="L3:M3"/>
  </mergeCells>
  <pageMargins left="0.25" right="0.25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K16" sqref="K16"/>
    </sheetView>
  </sheetViews>
  <sheetFormatPr defaultRowHeight="14.25"/>
  <cols>
    <col min="2" max="2" width="50.75" customWidth="1"/>
    <col min="3" max="3" width="12.75" customWidth="1"/>
    <col min="4" max="4" width="11.625" customWidth="1"/>
    <col min="5" max="5" width="12.75" customWidth="1"/>
    <col min="6" max="6" width="11.625" customWidth="1"/>
    <col min="7" max="7" width="12.5" customWidth="1"/>
    <col min="8" max="8" width="11" customWidth="1"/>
  </cols>
  <sheetData>
    <row r="1" spans="1:8" ht="27.75" customHeight="1">
      <c r="A1" s="149" t="s">
        <v>160</v>
      </c>
      <c r="B1" s="149"/>
      <c r="C1" s="149"/>
      <c r="D1" s="149"/>
      <c r="E1" s="149"/>
      <c r="F1" s="149"/>
      <c r="G1" s="149"/>
      <c r="H1" s="149"/>
    </row>
    <row r="2" spans="1:8" ht="27.75" customHeight="1">
      <c r="A2" s="74"/>
      <c r="B2" s="74"/>
      <c r="C2" s="149" t="s">
        <v>130</v>
      </c>
      <c r="D2" s="149"/>
      <c r="E2" s="149" t="s">
        <v>131</v>
      </c>
      <c r="F2" s="149"/>
      <c r="G2" s="149" t="s">
        <v>138</v>
      </c>
      <c r="H2" s="149"/>
    </row>
    <row r="3" spans="1:8" ht="39" customHeight="1">
      <c r="A3" s="54" t="s">
        <v>121</v>
      </c>
      <c r="B3" s="54" t="s">
        <v>123</v>
      </c>
      <c r="C3" s="55" t="s">
        <v>124</v>
      </c>
      <c r="D3" s="56" t="s">
        <v>122</v>
      </c>
      <c r="E3" s="55" t="s">
        <v>124</v>
      </c>
      <c r="F3" s="56" t="s">
        <v>122</v>
      </c>
      <c r="G3" s="55" t="s">
        <v>124</v>
      </c>
      <c r="H3" s="56" t="s">
        <v>122</v>
      </c>
    </row>
    <row r="4" spans="1:8" ht="42.75" customHeight="1">
      <c r="A4" s="53">
        <v>1</v>
      </c>
      <c r="B4" s="98" t="s">
        <v>155</v>
      </c>
      <c r="C4" s="99" t="s">
        <v>156</v>
      </c>
      <c r="D4" s="100">
        <v>0</v>
      </c>
      <c r="E4" s="101" t="s">
        <v>162</v>
      </c>
      <c r="F4" s="100">
        <v>0</v>
      </c>
      <c r="G4" s="101" t="s">
        <v>161</v>
      </c>
      <c r="H4" s="53"/>
    </row>
    <row r="5" spans="1:8" ht="38.25" customHeight="1">
      <c r="A5" s="53">
        <v>2</v>
      </c>
      <c r="B5" s="98" t="s">
        <v>157</v>
      </c>
      <c r="C5" s="99" t="s">
        <v>158</v>
      </c>
      <c r="D5" s="85">
        <v>0</v>
      </c>
      <c r="E5" s="99" t="s">
        <v>159</v>
      </c>
      <c r="F5" s="85">
        <v>0</v>
      </c>
      <c r="G5" s="99" t="s">
        <v>159</v>
      </c>
      <c r="H5" s="53"/>
    </row>
    <row r="6" spans="1:8" ht="32.25" customHeight="1">
      <c r="A6" s="53">
        <v>3</v>
      </c>
      <c r="B6" s="53"/>
      <c r="C6" s="52"/>
      <c r="D6" s="53"/>
      <c r="E6" s="52"/>
      <c r="F6" s="53"/>
      <c r="G6" s="53"/>
      <c r="H6" s="53"/>
    </row>
    <row r="7" spans="1:8" ht="32.25" customHeight="1">
      <c r="A7" s="53">
        <v>4</v>
      </c>
      <c r="B7" s="53"/>
      <c r="C7" s="52"/>
      <c r="D7" s="53"/>
      <c r="E7" s="52"/>
      <c r="F7" s="53"/>
      <c r="G7" s="53"/>
      <c r="H7" s="53"/>
    </row>
    <row r="8" spans="1:8" ht="32.25" customHeight="1">
      <c r="A8" s="53">
        <v>5</v>
      </c>
      <c r="B8" s="53"/>
      <c r="C8" s="52"/>
      <c r="D8" s="53"/>
      <c r="E8" s="52"/>
      <c r="F8" s="53"/>
      <c r="G8" s="53"/>
      <c r="H8" s="53"/>
    </row>
    <row r="9" spans="1:8" ht="32.25" customHeight="1">
      <c r="A9" s="53">
        <v>6</v>
      </c>
      <c r="B9" s="53"/>
      <c r="C9" s="52"/>
      <c r="D9" s="53"/>
      <c r="E9" s="52"/>
      <c r="F9" s="53"/>
      <c r="G9" s="53"/>
      <c r="H9" s="53"/>
    </row>
    <row r="10" spans="1:8" ht="32.25" customHeight="1">
      <c r="A10" s="53">
        <v>7</v>
      </c>
      <c r="B10" s="53"/>
      <c r="C10" s="52"/>
      <c r="D10" s="53"/>
      <c r="E10" s="52"/>
      <c r="F10" s="53"/>
      <c r="G10" s="53"/>
      <c r="H10" s="53"/>
    </row>
    <row r="11" spans="1:8" ht="32.25" customHeight="1">
      <c r="A11" s="53">
        <v>8</v>
      </c>
      <c r="B11" s="53"/>
      <c r="C11" s="52"/>
      <c r="D11" s="53"/>
      <c r="E11" s="52"/>
      <c r="F11" s="53"/>
      <c r="G11" s="53"/>
      <c r="H11" s="53"/>
    </row>
    <row r="12" spans="1:8" ht="32.25" customHeight="1">
      <c r="A12" s="53">
        <v>9</v>
      </c>
      <c r="B12" s="53"/>
      <c r="C12" s="52"/>
      <c r="D12" s="53"/>
      <c r="E12" s="52"/>
      <c r="F12" s="53"/>
      <c r="G12" s="53"/>
      <c r="H12" s="53"/>
    </row>
    <row r="13" spans="1:8" ht="32.25" customHeight="1">
      <c r="A13" s="53">
        <v>10</v>
      </c>
      <c r="B13" s="53"/>
      <c r="C13" s="52"/>
      <c r="D13" s="53"/>
      <c r="E13" s="52"/>
      <c r="F13" s="53"/>
      <c r="G13" s="53"/>
      <c r="H13" s="53"/>
    </row>
    <row r="14" spans="1:8" ht="32.25" customHeight="1">
      <c r="A14" s="53"/>
      <c r="B14" s="53"/>
      <c r="C14" s="52"/>
      <c r="D14" s="53"/>
      <c r="E14" s="52"/>
      <c r="F14" s="53"/>
      <c r="G14" s="53"/>
      <c r="H14" s="53"/>
    </row>
    <row r="15" spans="1:8" ht="32.25" customHeight="1">
      <c r="A15" s="53"/>
      <c r="B15" s="53"/>
      <c r="C15" s="52"/>
      <c r="D15" s="53"/>
      <c r="E15" s="52"/>
      <c r="F15" s="53"/>
      <c r="G15" s="53"/>
      <c r="H15" s="53"/>
    </row>
    <row r="16" spans="1:8" ht="32.25" customHeight="1">
      <c r="A16" s="53"/>
      <c r="B16" s="53"/>
      <c r="C16" s="52"/>
      <c r="D16" s="53"/>
      <c r="E16" s="52"/>
      <c r="F16" s="53"/>
      <c r="G16" s="53"/>
      <c r="H16" s="53"/>
    </row>
    <row r="17" spans="1:8" ht="32.25" customHeight="1">
      <c r="A17" s="53"/>
      <c r="B17" s="53"/>
      <c r="C17" s="52"/>
      <c r="D17" s="53"/>
      <c r="E17" s="52"/>
      <c r="F17" s="53"/>
      <c r="G17" s="53"/>
      <c r="H17" s="53"/>
    </row>
    <row r="18" spans="1:8" ht="32.25" customHeight="1">
      <c r="A18" s="53"/>
      <c r="B18" s="53"/>
      <c r="C18" s="52"/>
      <c r="D18" s="53"/>
      <c r="E18" s="52"/>
      <c r="F18" s="53"/>
      <c r="G18" s="53"/>
      <c r="H18" s="53"/>
    </row>
    <row r="19" spans="1:8" ht="32.25" customHeight="1">
      <c r="A19" s="53"/>
      <c r="B19" s="53"/>
      <c r="C19" s="52"/>
      <c r="D19" s="53"/>
      <c r="E19" s="52"/>
      <c r="F19" s="53"/>
      <c r="G19" s="53"/>
      <c r="H19" s="53"/>
    </row>
    <row r="20" spans="1:8" ht="32.25" customHeight="1">
      <c r="A20" s="53"/>
      <c r="B20" s="53"/>
      <c r="C20" s="52"/>
      <c r="D20" s="53"/>
      <c r="E20" s="52"/>
      <c r="F20" s="53"/>
      <c r="G20" s="53"/>
      <c r="H20" s="53"/>
    </row>
    <row r="21" spans="1:8" ht="32.25" customHeight="1">
      <c r="A21" s="53"/>
      <c r="B21" s="53"/>
      <c r="C21" s="52"/>
      <c r="D21" s="53"/>
      <c r="E21" s="52"/>
      <c r="F21" s="53"/>
      <c r="G21" s="53"/>
      <c r="H21" s="53"/>
    </row>
    <row r="22" spans="1:8" ht="32.25" customHeight="1">
      <c r="A22" s="53"/>
      <c r="B22" s="53"/>
      <c r="C22" s="52"/>
      <c r="D22" s="53"/>
      <c r="E22" s="52"/>
      <c r="F22" s="53"/>
      <c r="G22" s="53"/>
      <c r="H22" s="53"/>
    </row>
    <row r="23" spans="1:8" ht="32.25" customHeight="1">
      <c r="A23" s="53"/>
      <c r="B23" s="53"/>
      <c r="C23" s="52"/>
      <c r="D23" s="53"/>
      <c r="E23" s="52"/>
      <c r="F23" s="53"/>
      <c r="G23" s="53"/>
      <c r="H23" s="53"/>
    </row>
    <row r="24" spans="1:8" ht="32.25" customHeight="1">
      <c r="A24" s="53"/>
      <c r="B24" s="53"/>
      <c r="C24" s="52"/>
      <c r="D24" s="53"/>
      <c r="E24" s="52"/>
      <c r="F24" s="53"/>
      <c r="G24" s="53"/>
      <c r="H24" s="53"/>
    </row>
    <row r="25" spans="1:8" ht="32.25" customHeight="1">
      <c r="A25" s="53"/>
      <c r="B25" s="53"/>
      <c r="C25" s="52"/>
      <c r="D25" s="53"/>
      <c r="E25" s="52"/>
      <c r="F25" s="53"/>
      <c r="G25" s="53"/>
      <c r="H25" s="53"/>
    </row>
    <row r="26" spans="1:8" ht="32.25" customHeight="1">
      <c r="A26" s="53"/>
      <c r="B26" s="53"/>
      <c r="C26" s="52"/>
      <c r="D26" s="53"/>
      <c r="E26" s="52"/>
      <c r="F26" s="53"/>
      <c r="G26" s="53"/>
      <c r="H26" s="53"/>
    </row>
    <row r="27" spans="1:8" ht="32.25" customHeight="1">
      <c r="A27" s="53"/>
      <c r="B27" s="53"/>
      <c r="C27" s="52"/>
      <c r="D27" s="53"/>
      <c r="E27" s="52"/>
      <c r="F27" s="53"/>
      <c r="G27" s="53"/>
      <c r="H27" s="53"/>
    </row>
    <row r="28" spans="1:8" ht="32.25" customHeight="1">
      <c r="A28" s="53"/>
      <c r="B28" s="53"/>
      <c r="C28" s="52"/>
      <c r="D28" s="53"/>
      <c r="E28" s="52"/>
      <c r="F28" s="53"/>
      <c r="G28" s="53"/>
      <c r="H28" s="53"/>
    </row>
    <row r="29" spans="1:8" ht="32.25" customHeight="1"/>
  </sheetData>
  <mergeCells count="4">
    <mergeCell ref="E2:F2"/>
    <mergeCell ref="G2:H2"/>
    <mergeCell ref="A1:H1"/>
    <mergeCell ref="C2:D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გადასახდელები</vt:lpstr>
      <vt:lpstr>შტატები</vt:lpstr>
      <vt:lpstr>ღონისძიებები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Nani Tomadze</cp:lastModifiedBy>
  <cp:lastPrinted>2025-08-15T07:18:36Z</cp:lastPrinted>
  <dcterms:created xsi:type="dcterms:W3CDTF">2013-10-04T08:00:13Z</dcterms:created>
  <dcterms:modified xsi:type="dcterms:W3CDTF">2025-11-11T10:58:13Z</dcterms:modified>
</cp:coreProperties>
</file>